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landfordd\Desktop\"/>
    </mc:Choice>
  </mc:AlternateContent>
  <bookViews>
    <workbookView xWindow="0" yWindow="0" windowWidth="28800" windowHeight="14100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33" i="5" l="1"/>
  <c r="N34" i="5"/>
  <c r="N35" i="5"/>
  <c r="G33" i="5"/>
  <c r="G34" i="5"/>
  <c r="G35" i="5"/>
  <c r="N12" i="5"/>
  <c r="N13" i="5"/>
  <c r="G11" i="5"/>
  <c r="G12" i="5"/>
  <c r="G13" i="5"/>
  <c r="G25" i="4"/>
  <c r="N16" i="4"/>
  <c r="N17" i="4"/>
  <c r="N18" i="4"/>
  <c r="G13" i="4"/>
  <c r="G14" i="4"/>
  <c r="G15" i="4"/>
  <c r="G16" i="4"/>
  <c r="G17" i="4"/>
  <c r="G18" i="4"/>
  <c r="G20" i="4"/>
  <c r="G21" i="4"/>
  <c r="N31" i="5" l="1"/>
  <c r="G31" i="5"/>
  <c r="N9" i="5" l="1"/>
  <c r="N10" i="5"/>
  <c r="N11" i="5"/>
  <c r="G7" i="5"/>
  <c r="G8" i="5"/>
  <c r="G9" i="5"/>
  <c r="G10" i="5"/>
  <c r="N42" i="4"/>
  <c r="N43" i="4"/>
  <c r="N44" i="4"/>
  <c r="G43" i="4"/>
  <c r="G44" i="4"/>
  <c r="N11" i="4"/>
  <c r="N12" i="4"/>
  <c r="N13" i="4"/>
  <c r="N14" i="4"/>
  <c r="N15" i="4"/>
  <c r="N20" i="4"/>
  <c r="N21" i="4"/>
  <c r="G7" i="4"/>
  <c r="G8" i="4"/>
  <c r="G9" i="4"/>
  <c r="G10" i="4"/>
  <c r="G11" i="4"/>
  <c r="G12" i="4"/>
  <c r="M51" i="4" l="1"/>
  <c r="N7" i="5" l="1"/>
  <c r="N8" i="5"/>
  <c r="G41" i="4"/>
  <c r="G42" i="4"/>
  <c r="N41" i="4"/>
  <c r="B21" i="5" l="1"/>
  <c r="B27" i="5"/>
  <c r="B39" i="5"/>
  <c r="M21" i="5" l="1"/>
  <c r="K26" i="4" l="1"/>
  <c r="F21" i="5" l="1"/>
  <c r="E21" i="5"/>
  <c r="K51" i="4" l="1"/>
  <c r="D51" i="4"/>
  <c r="N49" i="4"/>
  <c r="K34" i="4"/>
  <c r="D34" i="4"/>
  <c r="J26" i="4"/>
  <c r="D26" i="4"/>
  <c r="N32" i="4" l="1"/>
  <c r="N24" i="4"/>
  <c r="G32" i="4"/>
  <c r="N29" i="4" l="1"/>
  <c r="G29" i="4"/>
  <c r="F26" i="4" l="1"/>
  <c r="E26" i="4"/>
  <c r="C26" i="4"/>
  <c r="B26" i="4"/>
  <c r="N39" i="4" l="1"/>
  <c r="G38" i="4"/>
  <c r="G39" i="4"/>
  <c r="G40" i="4"/>
  <c r="C39" i="5" l="1"/>
  <c r="D39" i="5"/>
  <c r="E39" i="5"/>
  <c r="F39" i="5"/>
  <c r="E27" i="5"/>
  <c r="N38" i="4" l="1"/>
  <c r="N40" i="4"/>
  <c r="G33" i="4" l="1"/>
  <c r="B34" i="4" l="1"/>
  <c r="C34" i="4"/>
  <c r="E34" i="4"/>
  <c r="F34" i="4"/>
  <c r="I34" i="4"/>
  <c r="J34" i="4"/>
  <c r="L34" i="4"/>
  <c r="M34" i="4"/>
  <c r="L21" i="5"/>
  <c r="K21" i="5"/>
  <c r="J21" i="5"/>
  <c r="I21" i="5"/>
  <c r="D21" i="5"/>
  <c r="C21" i="5"/>
  <c r="G49" i="4"/>
  <c r="N50" i="4"/>
  <c r="G50" i="4"/>
  <c r="L51" i="4"/>
  <c r="F51" i="4"/>
  <c r="E51" i="4"/>
  <c r="N37" i="5"/>
  <c r="N38" i="5"/>
  <c r="G37" i="5"/>
  <c r="G38" i="5"/>
  <c r="M39" i="5"/>
  <c r="L39" i="5"/>
  <c r="K39" i="5"/>
  <c r="J39" i="5"/>
  <c r="I39" i="5"/>
  <c r="M27" i="5"/>
  <c r="L27" i="5"/>
  <c r="K27" i="5"/>
  <c r="J27" i="5"/>
  <c r="I27" i="5"/>
  <c r="G26" i="5"/>
  <c r="F27" i="5"/>
  <c r="D27" i="5"/>
  <c r="C27" i="5"/>
  <c r="N19" i="5"/>
  <c r="N20" i="5"/>
  <c r="G19" i="5"/>
  <c r="G20" i="5"/>
  <c r="N30" i="5"/>
  <c r="G30" i="5"/>
  <c r="N26" i="5"/>
  <c r="N6" i="5"/>
  <c r="G6" i="5"/>
  <c r="N33" i="4"/>
  <c r="G24" i="4"/>
  <c r="N25" i="4"/>
  <c r="M26" i="4"/>
  <c r="L26" i="4"/>
  <c r="I26" i="4"/>
  <c r="J51" i="4" l="1"/>
  <c r="I51" i="4"/>
  <c r="C51" i="4"/>
  <c r="B51" i="4"/>
  <c r="N37" i="4"/>
  <c r="G37" i="4"/>
  <c r="N10" i="4"/>
  <c r="N9" i="4"/>
  <c r="N8" i="4"/>
  <c r="N7" i="4"/>
  <c r="N6" i="4"/>
  <c r="G6" i="4"/>
</calcChain>
</file>

<file path=xl/sharedStrings.xml><?xml version="1.0" encoding="utf-8"?>
<sst xmlns="http://schemas.openxmlformats.org/spreadsheetml/2006/main" count="146" uniqueCount="51">
  <si>
    <t>Source: Statistics Canada, Prepared by AAFC/MISB/AID/Redmeat Section</t>
  </si>
  <si>
    <t>United Kingdom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</si>
  <si>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</si>
  <si>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</si>
  <si>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</si>
  <si>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</si>
  <si>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</si>
  <si>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</si>
  <si>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</si>
  <si>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</si>
  <si>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</si>
  <si>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</si>
  <si>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</si>
  <si>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</si>
  <si>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</si>
  <si>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</si>
  <si>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</si>
  <si>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</si>
  <si>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</si>
  <si>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</si>
  <si>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</si>
  <si>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</si>
  <si>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</si>
  <si>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</si>
  <si>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</si>
  <si>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</si>
  <si>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</si>
  <si>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</si>
  <si>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-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</si>
  <si>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</si>
  <si>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</si>
  <si>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</si>
  <si>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</si>
  <si>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</si>
  <si>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</si>
  <si>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</si>
  <si>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</si>
  <si>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</si>
  <si>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% chg       19-18</t>
  </si>
  <si>
    <t>2018</t>
  </si>
  <si>
    <t>Bulgaria</t>
  </si>
  <si>
    <t>Czechia</t>
  </si>
  <si>
    <t>Lithuania</t>
  </si>
  <si>
    <t>YTD December        2019</t>
  </si>
  <si>
    <t>YTD December        2018</t>
  </si>
  <si>
    <t>Pork Imports from EU</t>
  </si>
  <si>
    <t>Veal Imports from EU</t>
  </si>
  <si>
    <t>Beef Imports from EU</t>
  </si>
  <si>
    <t>Pork Exports to EU</t>
  </si>
  <si>
    <t>Veal Exports to EU</t>
  </si>
  <si>
    <t>Beef Exports to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</si>
</sst>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0" fontId="32" fillId="0" borderId="0" xfId="0" applyFont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2" fillId="0" borderId="2" xfId="0" applyNumberFormat="1" applyFont="1" applyBorder="1"/>
    <xf numFmtId="3" fontId="33" fillId="0" borderId="0" xfId="0" applyNumberFormat="1" applyFont="1" applyBorder="1"/>
    <xf numFmtId="164" fontId="33" fillId="0" borderId="1" xfId="1" applyNumberFormat="1" applyFont="1" applyBorder="1"/>
    <xf numFmtId="3" fontId="32" fillId="0" borderId="0" xfId="0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3" fontId="32" fillId="0" borderId="1" xfId="0" applyNumberFormat="1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164" fontId="32" fillId="0" borderId="1" xfId="0" applyNumberFormat="1" applyFont="1" applyBorder="1"/>
    <xf numFmtId="164" fontId="32" fillId="0" borderId="0" xfId="0" applyNumberFormat="1" applyFont="1" applyBorder="1"/>
    <xf numFmtId="0" fontId="35" fillId="0" borderId="0" xfId="0" applyFont="1"/>
    <xf numFmtId="9" fontId="32" fillId="0" borderId="1" xfId="3" applyNumberFormat="1" applyFont="1" applyBorder="1"/>
    <xf numFmtId="9" fontId="32" fillId="0" borderId="0" xfId="3" applyNumberFormat="1" applyFont="1" applyBorder="1"/>
    <xf numFmtId="9" fontId="32" fillId="0" borderId="2" xfId="3" applyNumberFormat="1" applyFont="1" applyBorder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165" fontId="32" fillId="0" borderId="2" xfId="3" applyNumberFormat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9" fontId="33" fillId="0" borderId="2" xfId="3" applyFont="1" applyFill="1" applyBorder="1" applyAlignment="1">
      <alignment horizontal="center"/>
    </xf>
    <xf numFmtId="3" fontId="33" fillId="0" borderId="2" xfId="0" applyNumberFormat="1" applyFont="1" applyFill="1" applyBorder="1"/>
    <xf numFmtId="9" fontId="32" fillId="0" borderId="2" xfId="3" applyFont="1" applyFill="1" applyBorder="1"/>
    <xf numFmtId="165" fontId="32" fillId="0" borderId="1" xfId="3" applyNumberFormat="1" applyFont="1" applyBorder="1"/>
    <xf numFmtId="165" fontId="32" fillId="0" borderId="0" xfId="3" applyNumberFormat="1" applyFont="1" applyBorder="1"/>
    <xf numFmtId="164" fontId="33" fillId="0" borderId="2" xfId="0" applyNumberFormat="1" applyFont="1" applyBorder="1"/>
    <xf numFmtId="0" fontId="32" fillId="2" borderId="0" xfId="0" applyFont="1" applyFill="1"/>
    <xf numFmtId="3" fontId="32" fillId="2" borderId="1" xfId="0" applyNumberFormat="1" applyFont="1" applyFill="1" applyBorder="1"/>
    <xf numFmtId="3" fontId="32" fillId="2" borderId="0" xfId="0" applyNumberFormat="1" applyFont="1" applyFill="1" applyBorder="1"/>
    <xf numFmtId="3" fontId="32" fillId="2" borderId="2" xfId="0" applyNumberFormat="1" applyFont="1" applyFill="1" applyBorder="1"/>
    <xf numFmtId="9" fontId="32" fillId="2" borderId="2" xfId="3" applyFont="1" applyFill="1" applyBorder="1"/>
    <xf numFmtId="164" fontId="32" fillId="2" borderId="1" xfId="0" applyNumberFormat="1" applyFont="1" applyFill="1" applyBorder="1"/>
    <xf numFmtId="164" fontId="32" fillId="2" borderId="0" xfId="0" applyNumberFormat="1" applyFont="1" applyFill="1" applyBorder="1"/>
    <xf numFmtId="9" fontId="32" fillId="2" borderId="2" xfId="3" applyFont="1" applyFill="1" applyBorder="1" applyAlignment="1">
      <alignment horizontal="center"/>
    </xf>
    <xf numFmtId="9" fontId="32" fillId="2" borderId="2" xfId="3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0" fontId="33" fillId="0" borderId="0" xfId="1" applyFont="1" applyFill="1" applyBorder="1"/>
    <xf numFmtId="164" fontId="33" fillId="0" borderId="1" xfId="1" applyNumberFormat="1" applyFont="1" applyFill="1" applyBorder="1"/>
    <xf numFmtId="0" fontId="32" fillId="0" borderId="0" xfId="1" applyFont="1" applyBorder="1"/>
    <xf numFmtId="0" fontId="32" fillId="2" borderId="0" xfId="0" applyFont="1" applyFill="1" applyBorder="1"/>
    <xf numFmtId="0" fontId="32" fillId="0" borderId="0" xfId="0" applyFont="1" applyBorder="1"/>
    <xf numFmtId="9" fontId="33" fillId="0" borderId="0" xfId="3" applyFont="1" applyFill="1" applyBorder="1"/>
    <xf numFmtId="0" fontId="31" fillId="0" borderId="0" xfId="0" applyFont="1" applyBorder="1"/>
    <xf numFmtId="0" fontId="32" fillId="0" borderId="15" xfId="1" applyFont="1" applyBorder="1" applyAlignment="1">
      <alignment horizontal="center"/>
    </xf>
    <xf numFmtId="0" fontId="32" fillId="0" borderId="16" xfId="1" applyFont="1" applyBorder="1" applyAlignment="1">
      <alignment horizontal="center"/>
    </xf>
    <xf numFmtId="17" fontId="32" fillId="0" borderId="17" xfId="1" applyNumberFormat="1" applyFont="1" applyBorder="1" applyAlignment="1">
      <alignment horizontal="center" wrapText="1"/>
    </xf>
    <xf numFmtId="164" fontId="33" fillId="0" borderId="2" xfId="1" applyNumberFormat="1" applyFont="1" applyBorder="1"/>
    <xf numFmtId="0" fontId="33" fillId="0" borderId="2" xfId="1" applyFont="1" applyFill="1" applyBorder="1" applyAlignment="1">
      <alignment horizontal="center" vertical="center"/>
    </xf>
    <xf numFmtId="17" fontId="32" fillId="0" borderId="15" xfId="1" applyNumberFormat="1" applyFont="1" applyBorder="1" applyAlignment="1">
      <alignment horizontal="center" wrapText="1"/>
    </xf>
    <xf numFmtId="17" fontId="32" fillId="0" borderId="16" xfId="1" quotePrefix="1" applyNumberFormat="1" applyFont="1" applyBorder="1" applyAlignment="1">
      <alignment horizontal="center" wrapText="1"/>
    </xf>
    <xf numFmtId="17" fontId="32" fillId="0" borderId="17" xfId="1" quotePrefix="1" applyNumberFormat="1" applyFont="1" applyBorder="1" applyAlignment="1">
      <alignment horizontal="center" wrapText="1"/>
    </xf>
    <xf numFmtId="3" fontId="33" fillId="0" borderId="19" xfId="1" applyNumberFormat="1" applyFont="1" applyBorder="1"/>
    <xf numFmtId="0" fontId="32" fillId="0" borderId="4" xfId="0" applyFont="1" applyFill="1" applyBorder="1"/>
    <xf numFmtId="165" fontId="32" fillId="0" borderId="3" xfId="3" applyNumberFormat="1" applyFont="1" applyBorder="1"/>
    <xf numFmtId="165" fontId="32" fillId="0" borderId="4" xfId="3" applyNumberFormat="1" applyFont="1" applyBorder="1"/>
    <xf numFmtId="165" fontId="32" fillId="0" borderId="5" xfId="3" applyNumberFormat="1" applyFont="1" applyBorder="1"/>
    <xf numFmtId="0" fontId="32" fillId="0" borderId="5" xfId="1" applyFont="1" applyBorder="1"/>
    <xf numFmtId="0" fontId="32" fillId="0" borderId="4" xfId="0" applyFont="1" applyBorder="1"/>
    <xf numFmtId="0" fontId="33" fillId="0" borderId="19" xfId="1" applyFont="1" applyBorder="1"/>
    <xf numFmtId="164" fontId="33" fillId="0" borderId="18" xfId="1" applyNumberFormat="1" applyFont="1" applyBorder="1"/>
    <xf numFmtId="9" fontId="32" fillId="0" borderId="4" xfId="3" applyNumberFormat="1" applyFont="1" applyFill="1" applyBorder="1"/>
    <xf numFmtId="9" fontId="32" fillId="0" borderId="5" xfId="3" applyNumberFormat="1" applyFont="1" applyFill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9" xfId="1" applyNumberFormat="1" applyFont="1" applyBorder="1"/>
    <xf numFmtId="9" fontId="33" fillId="0" borderId="0" xfId="3" applyFont="1" applyFill="1" applyBorder="1" applyAlignment="1">
      <alignment horizontal="center"/>
    </xf>
    <xf numFmtId="9" fontId="33" fillId="0" borderId="1" xfId="3" applyFont="1" applyFill="1" applyBorder="1" applyAlignment="1">
      <alignment horizontal="center"/>
    </xf>
    <xf numFmtId="3" fontId="33" fillId="0" borderId="0" xfId="3" applyNumberFormat="1" applyFont="1" applyFill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1" fillId="0" borderId="0" xfId="0" applyNumberFormat="1" applyFont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0" xfId="109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164" fontId="33" fillId="0" borderId="2" xfId="0" applyNumberFormat="1" applyFont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164" fontId="32" fillId="2" borderId="0" xfId="0" applyNumberFormat="1" applyFont="1" applyFill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32" fillId="2" borderId="2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5" fontId="32" fillId="0" borderId="3" xfId="3" applyNumberFormat="1" applyFont="1" applyFill="1" applyBorder="1"/>
    <xf numFmtId="164" fontId="33" fillId="0" borderId="1" xfId="3" applyNumberFormat="1" applyFont="1" applyFill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2" fillId="2" borderId="2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9" fontId="33" fillId="0" borderId="2" xfId="3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0" fontId="33" fillId="0" borderId="18" xfId="0" applyFont="1" applyFill="1" applyBorder="1"/>
    <xf numFmtId="3" fontId="33" fillId="0" borderId="2" xfId="1" applyNumberFormat="1" applyFont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3" fontId="32" fillId="2" borderId="0" xfId="1" applyNumberFormat="1" applyFont="1" applyFill="1" applyBorder="1" applyAlignment="1">
      <alignment horizontal="right"/>
    </xf>
    <xf numFmtId="3" fontId="32" fillId="2" borderId="2" xfId="1" applyNumberFormat="1" applyFont="1" applyFill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2" fillId="2" borderId="1" xfId="1" applyNumberFormat="1" applyFont="1" applyFill="1" applyBorder="1" applyAlignment="1">
      <alignment horizontal="right"/>
    </xf>
    <xf numFmtId="164" fontId="32" fillId="2" borderId="0" xfId="1" applyNumberFormat="1" applyFont="1" applyFill="1" applyBorder="1" applyAlignment="1">
      <alignment horizontal="right"/>
    </xf>
    <xf numFmtId="164" fontId="32" fillId="2" borderId="2" xfId="1" applyNumberFormat="1" applyFont="1" applyFill="1" applyBorder="1" applyAlignment="1">
      <alignment horizontal="right"/>
    </xf>
    <xf numFmtId="10" fontId="32" fillId="0" borderId="0" xfId="3" applyNumberFormat="1" applyFont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7" fillId="0" borderId="0" xfId="0" applyFont="1"/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0" fontId="38" fillId="0" borderId="0" xfId="0" applyFont="1"/>
    <xf numFmtId="0" fontId="37" fillId="0" borderId="0" xfId="0" applyFont="1" applyFill="1"/>
    <xf numFmtId="3" fontId="37" fillId="0" borderId="0" xfId="0" applyNumberFormat="1" applyFont="1"/>
    <xf numFmtId="164" fontId="38" fillId="0" borderId="0" xfId="0" applyNumberFormat="1" applyFont="1"/>
    <xf numFmtId="3" fontId="38" fillId="0" borderId="0" xfId="0" applyNumberFormat="1" applyFont="1"/>
    <xf numFmtId="0" fontId="31" fillId="0" borderId="0" xfId="0" applyFont="1" applyAlignment="1">
      <alignment horizontal="center" vertic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37</xdr:row>
      <xdr:rowOff>0</xdr:rowOff>
    </xdr:from>
    <xdr:to>
      <xdr:col>15</xdr:col>
      <xdr:colOff>19050</xdr:colOff>
      <xdr:row>37</xdr:row>
      <xdr:rowOff>19050</xdr:rowOff>
    </xdr:to>
    <xdr:pic>
      <xdr:nvPicPr>
        <xdr:cNvPr id="7" name="Picture 6" descr="https://biportal-11.agr.gc.ca/ibmcognos/explore/images/drop_caret_2x2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72390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7" name="Picture 6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95" zoomScaleNormal="95" workbookViewId="0">
      <selection activeCell="R18" sqref="R18"/>
    </sheetView>
  </sheetViews>
  <sheetFormatPr defaultRowHeight="12.75" x14ac:dyDescent="0.2"/>
  <cols>
    <col min="1" max="1" width="21.140625" style="4" customWidth="1"/>
    <col min="2" max="3" width="12" style="67" bestFit="1" customWidth="1"/>
    <col min="4" max="4" width="11.85546875" style="67" customWidth="1"/>
    <col min="5" max="6" width="15" style="67" customWidth="1"/>
    <col min="7" max="7" width="8" style="67" bestFit="1" customWidth="1"/>
    <col min="8" max="8" width="3.28515625" style="67" customWidth="1"/>
    <col min="9" max="10" width="14.7109375" style="67" bestFit="1" customWidth="1"/>
    <col min="11" max="11" width="14.5703125" style="67" customWidth="1"/>
    <col min="12" max="13" width="15" style="67" customWidth="1"/>
    <col min="14" max="14" width="7" style="67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46" t="s">
        <v>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8.4499999999999993" customHeight="1" x14ac:dyDescent="0.25">
      <c r="A2" s="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1"/>
    </row>
    <row r="3" spans="1:14" ht="15.75" x14ac:dyDescent="0.25">
      <c r="A3" s="2"/>
      <c r="B3" s="147" t="s">
        <v>22</v>
      </c>
      <c r="C3" s="148"/>
      <c r="D3" s="149"/>
      <c r="E3" s="149"/>
      <c r="F3" s="149"/>
      <c r="G3" s="150"/>
      <c r="H3" s="22"/>
      <c r="I3" s="147" t="s">
        <v>23</v>
      </c>
      <c r="J3" s="149"/>
      <c r="K3" s="148"/>
      <c r="L3" s="149"/>
      <c r="M3" s="149"/>
      <c r="N3" s="150"/>
    </row>
    <row r="4" spans="1:14" ht="30" x14ac:dyDescent="0.25">
      <c r="A4" s="2"/>
      <c r="B4" s="68">
        <v>2016</v>
      </c>
      <c r="C4" s="69">
        <v>2017</v>
      </c>
      <c r="D4" s="74" t="s">
        <v>39</v>
      </c>
      <c r="E4" s="73" t="s">
        <v>43</v>
      </c>
      <c r="F4" s="73" t="s">
        <v>44</v>
      </c>
      <c r="G4" s="70" t="s">
        <v>38</v>
      </c>
      <c r="H4" s="63"/>
      <c r="I4" s="68">
        <v>2016</v>
      </c>
      <c r="J4" s="69">
        <v>2017</v>
      </c>
      <c r="K4" s="74" t="s">
        <v>39</v>
      </c>
      <c r="L4" s="73" t="s">
        <v>43</v>
      </c>
      <c r="M4" s="73" t="s">
        <v>44</v>
      </c>
      <c r="N4" s="70" t="s">
        <v>38</v>
      </c>
    </row>
    <row r="5" spans="1:14" ht="15" customHeight="1" x14ac:dyDescent="0.25">
      <c r="A5" s="13" t="s">
        <v>19</v>
      </c>
      <c r="B5" s="9"/>
      <c r="C5" s="5"/>
      <c r="D5" s="22"/>
      <c r="E5" s="83"/>
      <c r="F5" s="22"/>
      <c r="G5" s="19"/>
      <c r="H5" s="22"/>
      <c r="I5" s="16"/>
      <c r="J5" s="12"/>
      <c r="K5" s="71"/>
      <c r="L5" s="84"/>
      <c r="M5" s="12"/>
      <c r="N5" s="19"/>
    </row>
    <row r="6" spans="1:14" ht="15" customHeight="1" x14ac:dyDescent="0.25">
      <c r="A6" s="8" t="s">
        <v>10</v>
      </c>
      <c r="B6" s="131">
        <v>2651885</v>
      </c>
      <c r="C6" s="93">
        <v>3105806</v>
      </c>
      <c r="D6" s="93">
        <v>4761362</v>
      </c>
      <c r="E6" s="131">
        <v>5088965</v>
      </c>
      <c r="F6" s="93">
        <v>4761362</v>
      </c>
      <c r="G6" s="96">
        <f t="shared" ref="G6:G50" si="0">(E6-F6)/F6</f>
        <v>6.8804472333756597E-2</v>
      </c>
      <c r="H6" s="22"/>
      <c r="I6" s="101">
        <v>18087668</v>
      </c>
      <c r="J6" s="102">
        <v>18780125</v>
      </c>
      <c r="K6" s="103">
        <v>28319200</v>
      </c>
      <c r="L6" s="102">
        <v>25787607</v>
      </c>
      <c r="M6" s="102">
        <v>28319200</v>
      </c>
      <c r="N6" s="19">
        <f t="shared" ref="N6:N50" si="1">(L6-M6)/M6</f>
        <v>-8.9394933472696975E-2</v>
      </c>
    </row>
    <row r="7" spans="1:14" ht="15" customHeight="1" x14ac:dyDescent="0.25">
      <c r="A7" s="8" t="s">
        <v>6</v>
      </c>
      <c r="B7" s="131">
        <v>4828649</v>
      </c>
      <c r="C7" s="93">
        <v>3302785</v>
      </c>
      <c r="D7" s="93">
        <v>4030797</v>
      </c>
      <c r="E7" s="131">
        <v>4585319</v>
      </c>
      <c r="F7" s="93">
        <v>4030797</v>
      </c>
      <c r="G7" s="96">
        <f t="shared" si="0"/>
        <v>0.13757130413662608</v>
      </c>
      <c r="H7" s="22"/>
      <c r="I7" s="101">
        <v>29968338</v>
      </c>
      <c r="J7" s="102">
        <v>18658536</v>
      </c>
      <c r="K7" s="103">
        <v>21085250</v>
      </c>
      <c r="L7" s="102">
        <v>23069605</v>
      </c>
      <c r="M7" s="102">
        <v>21085250</v>
      </c>
      <c r="N7" s="19">
        <f t="shared" si="1"/>
        <v>9.4111049193156354E-2</v>
      </c>
    </row>
    <row r="8" spans="1:14" ht="15" customHeight="1" x14ac:dyDescent="0.25">
      <c r="A8" s="8" t="s">
        <v>8</v>
      </c>
      <c r="B8" s="131">
        <v>4900860</v>
      </c>
      <c r="C8" s="93">
        <v>2934612</v>
      </c>
      <c r="D8" s="93">
        <v>3475035</v>
      </c>
      <c r="E8" s="131">
        <v>3108025</v>
      </c>
      <c r="F8" s="93">
        <v>3475035</v>
      </c>
      <c r="G8" s="96">
        <f t="shared" si="0"/>
        <v>-0.10561332475788014</v>
      </c>
      <c r="H8" s="22"/>
      <c r="I8" s="101">
        <v>30220532</v>
      </c>
      <c r="J8" s="102">
        <v>19163427</v>
      </c>
      <c r="K8" s="103">
        <v>20299822</v>
      </c>
      <c r="L8" s="102">
        <v>18542149</v>
      </c>
      <c r="M8" s="102">
        <v>20299822</v>
      </c>
      <c r="N8" s="19">
        <f t="shared" si="1"/>
        <v>-8.658563607109461E-2</v>
      </c>
    </row>
    <row r="9" spans="1:14" ht="15" customHeight="1" x14ac:dyDescent="0.25">
      <c r="A9" s="8" t="s">
        <v>9</v>
      </c>
      <c r="B9" s="131">
        <v>4609366</v>
      </c>
      <c r="C9" s="93">
        <v>5004166</v>
      </c>
      <c r="D9" s="93">
        <v>6165056</v>
      </c>
      <c r="E9" s="131">
        <v>2889811</v>
      </c>
      <c r="F9" s="93">
        <v>6165056</v>
      </c>
      <c r="G9" s="96">
        <f t="shared" si="0"/>
        <v>-0.53125957006716562</v>
      </c>
      <c r="H9" s="22"/>
      <c r="I9" s="101">
        <v>22117951</v>
      </c>
      <c r="J9" s="102">
        <v>23398451</v>
      </c>
      <c r="K9" s="103">
        <v>25786933</v>
      </c>
      <c r="L9" s="102">
        <v>11332148</v>
      </c>
      <c r="M9" s="102">
        <v>25786933</v>
      </c>
      <c r="N9" s="19">
        <f t="shared" si="1"/>
        <v>-0.56054688628539118</v>
      </c>
    </row>
    <row r="10" spans="1:14" ht="15" customHeight="1" x14ac:dyDescent="0.25">
      <c r="A10" s="8" t="s">
        <v>4</v>
      </c>
      <c r="B10" s="131">
        <v>1466435</v>
      </c>
      <c r="C10" s="93">
        <v>1986607</v>
      </c>
      <c r="D10" s="93">
        <v>2200169</v>
      </c>
      <c r="E10" s="131">
        <v>2594982</v>
      </c>
      <c r="F10" s="93">
        <v>2200169</v>
      </c>
      <c r="G10" s="96">
        <f t="shared" si="0"/>
        <v>0.17944666977854884</v>
      </c>
      <c r="H10" s="22"/>
      <c r="I10" s="101">
        <v>24965783</v>
      </c>
      <c r="J10" s="102">
        <v>33500441</v>
      </c>
      <c r="K10" s="103">
        <v>38068880</v>
      </c>
      <c r="L10" s="102">
        <v>43852510</v>
      </c>
      <c r="M10" s="102">
        <v>38068880</v>
      </c>
      <c r="N10" s="19">
        <f t="shared" si="1"/>
        <v>0.15192540468750329</v>
      </c>
    </row>
    <row r="11" spans="1:14" ht="15" customHeight="1" x14ac:dyDescent="0.25">
      <c r="A11" s="8" t="s">
        <v>3</v>
      </c>
      <c r="B11" s="131">
        <v>1029815</v>
      </c>
      <c r="C11" s="93">
        <v>1323226</v>
      </c>
      <c r="D11" s="93">
        <v>1860784</v>
      </c>
      <c r="E11" s="131">
        <v>1540619</v>
      </c>
      <c r="F11" s="93">
        <v>1860784</v>
      </c>
      <c r="G11" s="96">
        <f t="shared" si="0"/>
        <v>-0.17205919655371069</v>
      </c>
      <c r="H11" s="22"/>
      <c r="I11" s="101">
        <v>6774584</v>
      </c>
      <c r="J11" s="102">
        <v>7482567</v>
      </c>
      <c r="K11" s="103">
        <v>10280784</v>
      </c>
      <c r="L11" s="102">
        <v>8171541</v>
      </c>
      <c r="M11" s="102">
        <v>10280784</v>
      </c>
      <c r="N11" s="19">
        <f t="shared" si="1"/>
        <v>-0.20516363343495983</v>
      </c>
    </row>
    <row r="12" spans="1:14" ht="15" customHeight="1" x14ac:dyDescent="0.25">
      <c r="A12" s="8" t="s">
        <v>2</v>
      </c>
      <c r="B12" s="131">
        <v>860273</v>
      </c>
      <c r="C12" s="93">
        <v>1831376</v>
      </c>
      <c r="D12" s="93">
        <v>1886126</v>
      </c>
      <c r="E12" s="131">
        <v>889019</v>
      </c>
      <c r="F12" s="93">
        <v>1886126</v>
      </c>
      <c r="G12" s="96">
        <f t="shared" si="0"/>
        <v>-0.52865344096841882</v>
      </c>
      <c r="H12" s="22"/>
      <c r="I12" s="101">
        <v>3985342</v>
      </c>
      <c r="J12" s="102">
        <v>8953886</v>
      </c>
      <c r="K12" s="103">
        <v>9302767</v>
      </c>
      <c r="L12" s="102">
        <v>4262251</v>
      </c>
      <c r="M12" s="102">
        <v>9302767</v>
      </c>
      <c r="N12" s="19">
        <f t="shared" si="1"/>
        <v>-0.54182975882336948</v>
      </c>
    </row>
    <row r="13" spans="1:14" ht="15" customHeight="1" x14ac:dyDescent="0.25">
      <c r="A13" s="8" t="s">
        <v>5</v>
      </c>
      <c r="B13" s="131">
        <v>427182</v>
      </c>
      <c r="C13" s="93">
        <v>151290</v>
      </c>
      <c r="D13" s="93">
        <v>114348</v>
      </c>
      <c r="E13" s="131">
        <v>378113</v>
      </c>
      <c r="F13" s="93">
        <v>114348</v>
      </c>
      <c r="G13" s="96">
        <f t="shared" si="0"/>
        <v>2.3066866057998392</v>
      </c>
      <c r="H13" s="22"/>
      <c r="I13" s="101">
        <v>2244115</v>
      </c>
      <c r="J13" s="102">
        <v>999011</v>
      </c>
      <c r="K13" s="103">
        <v>834285</v>
      </c>
      <c r="L13" s="102">
        <v>2860941</v>
      </c>
      <c r="M13" s="102">
        <v>834285</v>
      </c>
      <c r="N13" s="19">
        <f t="shared" si="1"/>
        <v>2.4292130387097934</v>
      </c>
    </row>
    <row r="14" spans="1:14" ht="15" customHeight="1" x14ac:dyDescent="0.25">
      <c r="A14" s="8" t="s">
        <v>1</v>
      </c>
      <c r="B14" s="131">
        <v>0</v>
      </c>
      <c r="C14" s="93">
        <v>5</v>
      </c>
      <c r="D14" s="93">
        <v>119959</v>
      </c>
      <c r="E14" s="131">
        <v>372304</v>
      </c>
      <c r="F14" s="93">
        <v>119959</v>
      </c>
      <c r="G14" s="96">
        <f t="shared" si="0"/>
        <v>2.1035937278570178</v>
      </c>
      <c r="H14" s="22"/>
      <c r="I14" s="101">
        <v>6</v>
      </c>
      <c r="J14" s="102">
        <v>34</v>
      </c>
      <c r="K14" s="103">
        <v>647476</v>
      </c>
      <c r="L14" s="102">
        <v>2108889</v>
      </c>
      <c r="M14" s="102">
        <v>647476</v>
      </c>
      <c r="N14" s="96">
        <f t="shared" si="1"/>
        <v>2.2570921547671263</v>
      </c>
    </row>
    <row r="15" spans="1:14" ht="15" customHeight="1" x14ac:dyDescent="0.25">
      <c r="A15" s="8" t="s">
        <v>12</v>
      </c>
      <c r="B15" s="131">
        <v>148292</v>
      </c>
      <c r="C15" s="93">
        <v>97252</v>
      </c>
      <c r="D15" s="93">
        <v>69931</v>
      </c>
      <c r="E15" s="131">
        <v>137536</v>
      </c>
      <c r="F15" s="93">
        <v>69931</v>
      </c>
      <c r="G15" s="96">
        <f t="shared" si="0"/>
        <v>0.96673864237605645</v>
      </c>
      <c r="H15" s="22"/>
      <c r="I15" s="101">
        <v>1049312</v>
      </c>
      <c r="J15" s="102">
        <v>723734</v>
      </c>
      <c r="K15" s="103">
        <v>410264</v>
      </c>
      <c r="L15" s="102">
        <v>665950</v>
      </c>
      <c r="M15" s="102">
        <v>410264</v>
      </c>
      <c r="N15" s="96">
        <f t="shared" si="1"/>
        <v>0.62322309537273557</v>
      </c>
    </row>
    <row r="16" spans="1:14" ht="15" customHeight="1" x14ac:dyDescent="0.25">
      <c r="A16" s="8" t="s">
        <v>7</v>
      </c>
      <c r="B16" s="131">
        <v>103017</v>
      </c>
      <c r="C16" s="93">
        <v>107157</v>
      </c>
      <c r="D16" s="93">
        <v>139935</v>
      </c>
      <c r="E16" s="131">
        <v>109551</v>
      </c>
      <c r="F16" s="93">
        <v>139935</v>
      </c>
      <c r="G16" s="96">
        <f t="shared" si="0"/>
        <v>-0.2171293814985529</v>
      </c>
      <c r="H16" s="22"/>
      <c r="I16" s="101">
        <v>1046173</v>
      </c>
      <c r="J16" s="102">
        <v>1166221</v>
      </c>
      <c r="K16" s="103">
        <v>1385204</v>
      </c>
      <c r="L16" s="102">
        <v>1399997</v>
      </c>
      <c r="M16" s="102">
        <v>1385204</v>
      </c>
      <c r="N16" s="96">
        <f t="shared" si="1"/>
        <v>1.0679293447030185E-2</v>
      </c>
    </row>
    <row r="17" spans="1:14" ht="15" customHeight="1" x14ac:dyDescent="0.25">
      <c r="A17" s="8" t="s">
        <v>17</v>
      </c>
      <c r="B17" s="131">
        <v>85</v>
      </c>
      <c r="C17" s="93">
        <v>865</v>
      </c>
      <c r="D17" s="93">
        <v>4385</v>
      </c>
      <c r="E17" s="131">
        <v>98440</v>
      </c>
      <c r="F17" s="130">
        <v>4385</v>
      </c>
      <c r="G17" s="96">
        <f t="shared" si="0"/>
        <v>21.449258836944129</v>
      </c>
      <c r="H17" s="22"/>
      <c r="I17" s="101">
        <v>295</v>
      </c>
      <c r="J17" s="102">
        <v>5335</v>
      </c>
      <c r="K17" s="103">
        <v>61996</v>
      </c>
      <c r="L17" s="102">
        <v>373913</v>
      </c>
      <c r="M17" s="104">
        <v>61996</v>
      </c>
      <c r="N17" s="96">
        <f t="shared" si="1"/>
        <v>5.0312439512226597</v>
      </c>
    </row>
    <row r="18" spans="1:14" ht="15" customHeight="1" x14ac:dyDescent="0.25">
      <c r="A18" s="8" t="s">
        <v>11</v>
      </c>
      <c r="B18" s="131">
        <v>215330</v>
      </c>
      <c r="C18" s="93">
        <v>24932</v>
      </c>
      <c r="D18" s="92">
        <v>121599</v>
      </c>
      <c r="E18" s="114">
        <v>93388</v>
      </c>
      <c r="F18" s="92">
        <v>121599</v>
      </c>
      <c r="G18" s="96">
        <f t="shared" si="0"/>
        <v>-0.23200026316005889</v>
      </c>
      <c r="H18" s="22"/>
      <c r="I18" s="101">
        <v>866770</v>
      </c>
      <c r="J18" s="102">
        <v>24592</v>
      </c>
      <c r="K18" s="103">
        <v>691310</v>
      </c>
      <c r="L18" s="100">
        <v>449399</v>
      </c>
      <c r="M18" s="100">
        <v>691310</v>
      </c>
      <c r="N18" s="96">
        <f t="shared" si="1"/>
        <v>-0.34993128986995703</v>
      </c>
    </row>
    <row r="19" spans="1:14" ht="15" customHeight="1" x14ac:dyDescent="0.25">
      <c r="A19" s="8" t="s">
        <v>16</v>
      </c>
      <c r="B19" s="131">
        <v>944</v>
      </c>
      <c r="C19" s="93">
        <v>101</v>
      </c>
      <c r="D19" s="93">
        <v>3</v>
      </c>
      <c r="E19" s="132">
        <v>48123</v>
      </c>
      <c r="F19" s="92">
        <v>3</v>
      </c>
      <c r="G19" s="96" t="s">
        <v>28</v>
      </c>
      <c r="H19" s="22"/>
      <c r="I19" s="101">
        <v>4461</v>
      </c>
      <c r="J19" s="102">
        <v>602</v>
      </c>
      <c r="K19" s="103">
        <v>11</v>
      </c>
      <c r="L19" s="99">
        <v>261395</v>
      </c>
      <c r="M19" s="100">
        <v>11</v>
      </c>
      <c r="N19" s="96" t="s">
        <v>28</v>
      </c>
    </row>
    <row r="20" spans="1:14" ht="15" customHeight="1" x14ac:dyDescent="0.25">
      <c r="A20" s="21" t="s">
        <v>13</v>
      </c>
      <c r="B20" s="94">
        <v>20564</v>
      </c>
      <c r="C20" s="112">
        <v>37943</v>
      </c>
      <c r="D20" s="112">
        <v>28943</v>
      </c>
      <c r="E20" s="132">
        <v>20842</v>
      </c>
      <c r="F20" s="92">
        <v>28943</v>
      </c>
      <c r="G20" s="96">
        <f t="shared" si="0"/>
        <v>-0.27989496596759145</v>
      </c>
      <c r="H20" s="31"/>
      <c r="I20" s="105">
        <v>143687</v>
      </c>
      <c r="J20" s="106">
        <v>201429</v>
      </c>
      <c r="K20" s="107">
        <v>214771</v>
      </c>
      <c r="L20" s="99">
        <v>132649</v>
      </c>
      <c r="M20" s="100">
        <v>214771</v>
      </c>
      <c r="N20" s="96">
        <f t="shared" si="1"/>
        <v>-0.38237005927243434</v>
      </c>
    </row>
    <row r="21" spans="1:14" ht="15" customHeight="1" x14ac:dyDescent="0.25">
      <c r="A21" s="21" t="s">
        <v>15</v>
      </c>
      <c r="B21" s="94">
        <v>2060</v>
      </c>
      <c r="C21" s="112">
        <v>5141</v>
      </c>
      <c r="D21" s="112">
        <v>7952</v>
      </c>
      <c r="E21" s="94">
        <v>1467</v>
      </c>
      <c r="F21" s="112">
        <v>7952</v>
      </c>
      <c r="G21" s="96">
        <f t="shared" si="0"/>
        <v>-0.81551810865191143</v>
      </c>
      <c r="H21" s="31"/>
      <c r="I21" s="105">
        <v>6770</v>
      </c>
      <c r="J21" s="106">
        <v>20647</v>
      </c>
      <c r="K21" s="107">
        <v>37604</v>
      </c>
      <c r="L21" s="99">
        <v>10362</v>
      </c>
      <c r="M21" s="100">
        <v>37604</v>
      </c>
      <c r="N21" s="96">
        <f t="shared" si="1"/>
        <v>-0.72444420806297205</v>
      </c>
    </row>
    <row r="22" spans="1:14" ht="15" customHeight="1" x14ac:dyDescent="0.25">
      <c r="A22" s="21" t="s">
        <v>41</v>
      </c>
      <c r="B22" s="114">
        <v>20</v>
      </c>
      <c r="C22" s="112">
        <v>0</v>
      </c>
      <c r="D22" s="113">
        <v>0</v>
      </c>
      <c r="E22" s="112">
        <v>0</v>
      </c>
      <c r="F22" s="112">
        <v>0</v>
      </c>
      <c r="G22" s="96" t="s">
        <v>28</v>
      </c>
      <c r="H22" s="31"/>
      <c r="I22" s="105">
        <v>87</v>
      </c>
      <c r="J22" s="106">
        <v>0</v>
      </c>
      <c r="K22" s="107">
        <v>0</v>
      </c>
      <c r="L22" s="106">
        <v>0</v>
      </c>
      <c r="M22" s="106">
        <v>0</v>
      </c>
      <c r="N22" s="96" t="s">
        <v>28</v>
      </c>
    </row>
    <row r="23" spans="1:14" ht="15" customHeight="1" x14ac:dyDescent="0.25">
      <c r="A23" s="21" t="s">
        <v>14</v>
      </c>
      <c r="B23" s="94">
        <v>16470</v>
      </c>
      <c r="C23" s="92">
        <v>21241</v>
      </c>
      <c r="D23" s="115">
        <v>0</v>
      </c>
      <c r="E23" s="92">
        <v>0</v>
      </c>
      <c r="F23" s="92">
        <v>0</v>
      </c>
      <c r="G23" s="96" t="s">
        <v>28</v>
      </c>
      <c r="H23" s="31"/>
      <c r="I23" s="105">
        <v>30506</v>
      </c>
      <c r="J23" s="106">
        <v>44105</v>
      </c>
      <c r="K23" s="107">
        <v>0</v>
      </c>
      <c r="L23" s="100">
        <v>0</v>
      </c>
      <c r="M23" s="100">
        <v>0</v>
      </c>
      <c r="N23" s="96" t="s">
        <v>28</v>
      </c>
    </row>
    <row r="24" spans="1:14" s="26" customFormat="1" ht="15" customHeight="1" x14ac:dyDescent="0.25">
      <c r="A24" s="46" t="s">
        <v>45</v>
      </c>
      <c r="B24" s="47">
        <v>21281247</v>
      </c>
      <c r="C24" s="48">
        <v>19934505</v>
      </c>
      <c r="D24" s="49">
        <v>24986384</v>
      </c>
      <c r="E24" s="48">
        <v>21956504</v>
      </c>
      <c r="F24" s="48">
        <v>24986384</v>
      </c>
      <c r="G24" s="97">
        <f t="shared" ref="G24" si="2">(E24-F24)/F24</f>
        <v>-0.12126124372378172</v>
      </c>
      <c r="H24" s="64"/>
      <c r="I24" s="108">
        <v>141512380</v>
      </c>
      <c r="J24" s="109">
        <v>133123143</v>
      </c>
      <c r="K24" s="109">
        <v>157426557</v>
      </c>
      <c r="L24" s="108">
        <v>143281306</v>
      </c>
      <c r="M24" s="109">
        <v>157426557</v>
      </c>
      <c r="N24" s="50">
        <f t="shared" si="1"/>
        <v>-8.9853016349712836E-2</v>
      </c>
    </row>
    <row r="25" spans="1:14" s="26" customFormat="1" ht="15" customHeight="1" x14ac:dyDescent="0.25">
      <c r="A25" s="23" t="s">
        <v>24</v>
      </c>
      <c r="B25" s="20">
        <v>207381275</v>
      </c>
      <c r="C25" s="17">
        <v>215351571</v>
      </c>
      <c r="D25" s="14">
        <v>224602259</v>
      </c>
      <c r="E25" s="17">
        <v>239046316</v>
      </c>
      <c r="F25" s="17">
        <v>224602259</v>
      </c>
      <c r="G25" s="98">
        <f>(E25-F25)/F25</f>
        <v>6.430949120596334E-2</v>
      </c>
      <c r="H25" s="65"/>
      <c r="I25" s="110">
        <v>1346124021</v>
      </c>
      <c r="J25" s="111">
        <v>1291676406</v>
      </c>
      <c r="K25" s="111">
        <v>1285316499</v>
      </c>
      <c r="L25" s="110">
        <v>1356754564</v>
      </c>
      <c r="M25" s="111">
        <v>1285316499</v>
      </c>
      <c r="N25" s="10">
        <f t="shared" si="1"/>
        <v>5.5580135363998001E-2</v>
      </c>
    </row>
    <row r="26" spans="1:14" s="26" customFormat="1" ht="15" customHeight="1" x14ac:dyDescent="0.25">
      <c r="A26" s="23" t="s">
        <v>26</v>
      </c>
      <c r="B26" s="27">
        <f>+B24/B25</f>
        <v>0.1026189418499814</v>
      </c>
      <c r="C26" s="28">
        <f>+C24/C25</f>
        <v>9.2567260630757139E-2</v>
      </c>
      <c r="D26" s="29">
        <f>+D24/D25</f>
        <v>0.1112472515247498</v>
      </c>
      <c r="E26" s="28">
        <f>+E24/E25</f>
        <v>9.1850417807735632E-2</v>
      </c>
      <c r="F26" s="28">
        <f>+F24/F25</f>
        <v>0.1112472515247498</v>
      </c>
      <c r="G26" s="98"/>
      <c r="H26" s="65"/>
      <c r="I26" s="27">
        <f t="shared" ref="I26:M26" si="3">+I24/I25</f>
        <v>0.10512581143517087</v>
      </c>
      <c r="J26" s="28">
        <f t="shared" si="3"/>
        <v>0.10306230134856237</v>
      </c>
      <c r="K26" s="29">
        <f>+K24/K25</f>
        <v>0.12248077195187393</v>
      </c>
      <c r="L26" s="28">
        <f t="shared" si="3"/>
        <v>0.10560591414380531</v>
      </c>
      <c r="M26" s="28">
        <f t="shared" si="3"/>
        <v>0.12248077195187393</v>
      </c>
      <c r="N26" s="10"/>
    </row>
    <row r="27" spans="1:14" ht="15" customHeight="1" x14ac:dyDescent="0.25">
      <c r="A27" s="1"/>
      <c r="B27" s="18"/>
      <c r="C27" s="15"/>
      <c r="D27" s="30"/>
      <c r="E27" s="31"/>
      <c r="F27" s="31"/>
      <c r="G27" s="10"/>
      <c r="H27" s="31"/>
      <c r="I27" s="11"/>
      <c r="J27" s="7"/>
      <c r="K27" s="45"/>
      <c r="L27" s="7"/>
      <c r="M27" s="7"/>
      <c r="N27" s="19"/>
    </row>
    <row r="28" spans="1:14" ht="15" customHeight="1" x14ac:dyDescent="0.25">
      <c r="A28" s="13" t="s">
        <v>20</v>
      </c>
      <c r="B28" s="9"/>
      <c r="C28" s="5"/>
      <c r="D28" s="32"/>
      <c r="E28" s="22"/>
      <c r="F28" s="22"/>
      <c r="G28" s="33"/>
      <c r="H28" s="22"/>
      <c r="I28" s="16"/>
      <c r="J28" s="12"/>
      <c r="K28" s="71"/>
      <c r="L28" s="12"/>
      <c r="M28" s="12"/>
      <c r="N28" s="33"/>
    </row>
    <row r="29" spans="1:14" ht="15" customHeight="1" x14ac:dyDescent="0.25">
      <c r="A29" s="2" t="s">
        <v>3</v>
      </c>
      <c r="B29" s="94">
        <v>4168</v>
      </c>
      <c r="C29" s="112">
        <v>74887</v>
      </c>
      <c r="D29" s="113">
        <v>334435</v>
      </c>
      <c r="E29" s="112">
        <v>387027</v>
      </c>
      <c r="F29" s="112">
        <v>334435</v>
      </c>
      <c r="G29" s="19">
        <f t="shared" si="0"/>
        <v>0.15725626803414713</v>
      </c>
      <c r="H29" s="31"/>
      <c r="I29" s="94">
        <v>27204</v>
      </c>
      <c r="J29" s="112">
        <v>673572</v>
      </c>
      <c r="K29" s="113">
        <v>2889353</v>
      </c>
      <c r="L29" s="112">
        <v>3293437</v>
      </c>
      <c r="M29" s="112">
        <v>2889353</v>
      </c>
      <c r="N29" s="19">
        <f t="shared" ref="N29" si="4">(L29-M29)/M29</f>
        <v>0.13985276288497805</v>
      </c>
    </row>
    <row r="30" spans="1:14" ht="15" customHeight="1" x14ac:dyDescent="0.25">
      <c r="A30" s="2" t="s">
        <v>7</v>
      </c>
      <c r="B30" s="114">
        <v>0</v>
      </c>
      <c r="C30" s="112">
        <v>0</v>
      </c>
      <c r="D30" s="115">
        <v>0</v>
      </c>
      <c r="E30" s="92">
        <v>1019</v>
      </c>
      <c r="F30" s="92">
        <v>0</v>
      </c>
      <c r="G30" s="40" t="s">
        <v>28</v>
      </c>
      <c r="H30" s="31"/>
      <c r="I30" s="114">
        <v>0</v>
      </c>
      <c r="J30" s="112">
        <v>0</v>
      </c>
      <c r="K30" s="115">
        <v>0</v>
      </c>
      <c r="L30" s="92">
        <v>9497</v>
      </c>
      <c r="M30" s="92">
        <v>0</v>
      </c>
      <c r="N30" s="40" t="s">
        <v>28</v>
      </c>
    </row>
    <row r="31" spans="1:14" ht="15" customHeight="1" x14ac:dyDescent="0.25">
      <c r="A31" s="2" t="s">
        <v>4</v>
      </c>
      <c r="B31" s="114">
        <v>0</v>
      </c>
      <c r="C31" s="92">
        <v>2790</v>
      </c>
      <c r="D31" s="115">
        <v>0</v>
      </c>
      <c r="E31" s="112">
        <v>0</v>
      </c>
      <c r="F31" s="92">
        <v>0</v>
      </c>
      <c r="G31" s="40" t="s">
        <v>28</v>
      </c>
      <c r="H31" s="31"/>
      <c r="I31" s="114">
        <v>0</v>
      </c>
      <c r="J31" s="92">
        <v>18695</v>
      </c>
      <c r="K31" s="115">
        <v>0</v>
      </c>
      <c r="L31" s="112">
        <v>0</v>
      </c>
      <c r="M31" s="92">
        <v>0</v>
      </c>
      <c r="N31" s="40" t="s">
        <v>28</v>
      </c>
    </row>
    <row r="32" spans="1:14" s="26" customFormat="1" ht="15" customHeight="1" x14ac:dyDescent="0.25">
      <c r="A32" s="13" t="s">
        <v>46</v>
      </c>
      <c r="B32" s="116">
        <v>4168</v>
      </c>
      <c r="C32" s="117">
        <v>77677</v>
      </c>
      <c r="D32" s="118">
        <v>334435</v>
      </c>
      <c r="E32" s="117">
        <v>388046</v>
      </c>
      <c r="F32" s="117">
        <v>334435</v>
      </c>
      <c r="G32" s="50">
        <f t="shared" ref="G32" si="5">(E32-F32)/F32</f>
        <v>0.16030319793083858</v>
      </c>
      <c r="H32" s="64"/>
      <c r="I32" s="116">
        <v>27204</v>
      </c>
      <c r="J32" s="117">
        <v>692267</v>
      </c>
      <c r="K32" s="118">
        <v>2889353</v>
      </c>
      <c r="L32" s="117">
        <v>3302934</v>
      </c>
      <c r="M32" s="117">
        <v>2889353</v>
      </c>
      <c r="N32" s="50">
        <f t="shared" si="1"/>
        <v>0.14313965790957353</v>
      </c>
    </row>
    <row r="33" spans="1:16" s="26" customFormat="1" ht="15" customHeight="1" x14ac:dyDescent="0.25">
      <c r="A33" s="3" t="s">
        <v>27</v>
      </c>
      <c r="B33" s="119">
        <v>2148017</v>
      </c>
      <c r="C33" s="120">
        <v>2082223</v>
      </c>
      <c r="D33" s="121">
        <v>3123037</v>
      </c>
      <c r="E33" s="120">
        <v>2151348</v>
      </c>
      <c r="F33" s="120">
        <v>3123037</v>
      </c>
      <c r="G33" s="10">
        <f>(E33-F33)/F33</f>
        <v>-0.31113592314148053</v>
      </c>
      <c r="H33" s="65"/>
      <c r="I33" s="119">
        <v>11500237</v>
      </c>
      <c r="J33" s="120">
        <v>11811164</v>
      </c>
      <c r="K33" s="121">
        <v>18398112</v>
      </c>
      <c r="L33" s="120">
        <v>13221686</v>
      </c>
      <c r="M33" s="120">
        <v>18398112</v>
      </c>
      <c r="N33" s="10">
        <f>(L33-M33)/M33</f>
        <v>-0.28135636961009913</v>
      </c>
    </row>
    <row r="34" spans="1:16" s="26" customFormat="1" ht="15" customHeight="1" x14ac:dyDescent="0.25">
      <c r="A34" s="3" t="s">
        <v>25</v>
      </c>
      <c r="B34" s="43">
        <f t="shared" ref="B34:M34" si="6">+B32/B33</f>
        <v>1.940394326488105E-3</v>
      </c>
      <c r="C34" s="28">
        <f t="shared" si="6"/>
        <v>3.7304841988586239E-2</v>
      </c>
      <c r="D34" s="29">
        <f t="shared" si="6"/>
        <v>0.10708646743538421</v>
      </c>
      <c r="E34" s="28">
        <f t="shared" si="6"/>
        <v>0.18037342168723983</v>
      </c>
      <c r="F34" s="28">
        <f t="shared" si="6"/>
        <v>0.10708646743538421</v>
      </c>
      <c r="G34" s="29"/>
      <c r="H34" s="28"/>
      <c r="I34" s="43">
        <f t="shared" si="6"/>
        <v>2.365516467182372E-3</v>
      </c>
      <c r="J34" s="28">
        <f t="shared" si="6"/>
        <v>5.8611242719176532E-2</v>
      </c>
      <c r="K34" s="29">
        <f t="shared" si="6"/>
        <v>0.15704616865034848</v>
      </c>
      <c r="L34" s="28">
        <f t="shared" si="6"/>
        <v>0.24981186211803849</v>
      </c>
      <c r="M34" s="28">
        <f t="shared" si="6"/>
        <v>0.15704616865034848</v>
      </c>
      <c r="N34" s="10"/>
    </row>
    <row r="35" spans="1:16" ht="15" customHeight="1" x14ac:dyDescent="0.25">
      <c r="A35" s="2"/>
      <c r="B35" s="18"/>
      <c r="C35" s="15"/>
      <c r="D35" s="30"/>
      <c r="E35" s="31"/>
      <c r="F35" s="31"/>
      <c r="G35" s="33"/>
      <c r="H35" s="31"/>
      <c r="I35" s="11"/>
      <c r="J35" s="7"/>
      <c r="K35" s="45"/>
      <c r="L35" s="7"/>
      <c r="M35" s="7"/>
      <c r="N35" s="33"/>
    </row>
    <row r="36" spans="1:16" ht="15" customHeight="1" x14ac:dyDescent="0.25">
      <c r="A36" s="13" t="s">
        <v>21</v>
      </c>
      <c r="B36" s="36"/>
      <c r="C36" s="37"/>
      <c r="D36" s="41"/>
      <c r="E36" s="38"/>
      <c r="F36" s="38"/>
      <c r="G36" s="39"/>
      <c r="H36" s="31"/>
      <c r="I36" s="11"/>
      <c r="J36" s="7"/>
      <c r="K36" s="45"/>
      <c r="L36" s="7"/>
      <c r="M36" s="7"/>
      <c r="N36" s="33"/>
    </row>
    <row r="37" spans="1:16" ht="15" customHeight="1" x14ac:dyDescent="0.25">
      <c r="A37" s="8" t="s">
        <v>1</v>
      </c>
      <c r="B37" s="133">
        <v>739317</v>
      </c>
      <c r="C37" s="128">
        <v>666111</v>
      </c>
      <c r="D37" s="134">
        <v>702830</v>
      </c>
      <c r="E37" s="128">
        <v>2985906</v>
      </c>
      <c r="F37" s="128">
        <v>702830</v>
      </c>
      <c r="G37" s="129">
        <f>(E37-F37)/F37</f>
        <v>3.2484043082964584</v>
      </c>
      <c r="H37" s="31"/>
      <c r="I37" s="124">
        <v>3353744</v>
      </c>
      <c r="J37" s="125">
        <v>2725310</v>
      </c>
      <c r="K37" s="126">
        <v>3354278</v>
      </c>
      <c r="L37" s="125">
        <v>15854822</v>
      </c>
      <c r="M37" s="125">
        <v>3354278</v>
      </c>
      <c r="N37" s="96">
        <f>(L37-M37)/M37</f>
        <v>3.7267465606607444</v>
      </c>
    </row>
    <row r="38" spans="1:16" ht="15" customHeight="1" x14ac:dyDescent="0.25">
      <c r="A38" s="8" t="s">
        <v>2</v>
      </c>
      <c r="B38" s="133">
        <v>467963</v>
      </c>
      <c r="C38" s="128">
        <v>427595</v>
      </c>
      <c r="D38" s="134">
        <v>726627</v>
      </c>
      <c r="E38" s="128">
        <v>1316783</v>
      </c>
      <c r="F38" s="128">
        <v>726627</v>
      </c>
      <c r="G38" s="129">
        <f>(E38-F38)/F38</f>
        <v>0.81218561930674193</v>
      </c>
      <c r="H38" s="31"/>
      <c r="I38" s="124">
        <v>2475804</v>
      </c>
      <c r="J38" s="125">
        <v>3398391</v>
      </c>
      <c r="K38" s="126">
        <v>5137297</v>
      </c>
      <c r="L38" s="125">
        <v>8534727</v>
      </c>
      <c r="M38" s="125">
        <v>5137297</v>
      </c>
      <c r="N38" s="96">
        <f>(L38-M38)/M38</f>
        <v>0.66132637455066356</v>
      </c>
      <c r="P38" s="161"/>
    </row>
    <row r="39" spans="1:16" ht="15" customHeight="1" x14ac:dyDescent="0.25">
      <c r="A39" s="8" t="s">
        <v>6</v>
      </c>
      <c r="B39" s="133">
        <v>24517</v>
      </c>
      <c r="C39" s="128">
        <v>248082</v>
      </c>
      <c r="D39" s="134">
        <v>371239</v>
      </c>
      <c r="E39" s="128">
        <v>1219087</v>
      </c>
      <c r="F39" s="128">
        <v>371239</v>
      </c>
      <c r="G39" s="129">
        <f>(E39-F39)/F39</f>
        <v>2.2838333257012331</v>
      </c>
      <c r="H39" s="31"/>
      <c r="I39" s="124">
        <v>83522</v>
      </c>
      <c r="J39" s="125">
        <v>1030761</v>
      </c>
      <c r="K39" s="126">
        <v>1180300</v>
      </c>
      <c r="L39" s="125">
        <v>5741703</v>
      </c>
      <c r="M39" s="125">
        <v>1180300</v>
      </c>
      <c r="N39" s="96">
        <f>(L39-M39)/M39</f>
        <v>3.8646132339235786</v>
      </c>
    </row>
    <row r="40" spans="1:16" ht="15" customHeight="1" x14ac:dyDescent="0.25">
      <c r="A40" s="8" t="s">
        <v>4</v>
      </c>
      <c r="B40" s="133">
        <v>165806</v>
      </c>
      <c r="C40" s="128">
        <v>831596</v>
      </c>
      <c r="D40" s="134">
        <v>220395</v>
      </c>
      <c r="E40" s="128">
        <v>973428</v>
      </c>
      <c r="F40" s="128">
        <v>220395</v>
      </c>
      <c r="G40" s="129">
        <f>(E40-F40)/F40</f>
        <v>3.4167426665759204</v>
      </c>
      <c r="H40" s="31"/>
      <c r="I40" s="124">
        <v>807422</v>
      </c>
      <c r="J40" s="125">
        <v>4702677</v>
      </c>
      <c r="K40" s="126">
        <v>1487547</v>
      </c>
      <c r="L40" s="124">
        <v>5584508</v>
      </c>
      <c r="M40" s="125">
        <v>1487547</v>
      </c>
      <c r="N40" s="96">
        <f>(L40-M40)/M40</f>
        <v>2.7541724732058888</v>
      </c>
    </row>
    <row r="41" spans="1:16" ht="15" customHeight="1" x14ac:dyDescent="0.25">
      <c r="A41" s="8" t="s">
        <v>3</v>
      </c>
      <c r="B41" s="133">
        <v>216475</v>
      </c>
      <c r="C41" s="128">
        <v>552228</v>
      </c>
      <c r="D41" s="134">
        <v>349847</v>
      </c>
      <c r="E41" s="130">
        <v>848885</v>
      </c>
      <c r="F41" s="130">
        <v>349847</v>
      </c>
      <c r="G41" s="129">
        <f t="shared" ref="G41:G42" si="7">(E41-F41)/F41</f>
        <v>1.4264464180055854</v>
      </c>
      <c r="H41" s="31"/>
      <c r="I41" s="124">
        <v>671710</v>
      </c>
      <c r="J41" s="125">
        <v>2308905</v>
      </c>
      <c r="K41" s="126">
        <v>1225005</v>
      </c>
      <c r="L41" s="123">
        <v>3981523</v>
      </c>
      <c r="M41" s="100">
        <v>1225005</v>
      </c>
      <c r="N41" s="96">
        <f t="shared" ref="N41:N44" si="8">(L41-M41)/M41</f>
        <v>2.2502095909812612</v>
      </c>
    </row>
    <row r="42" spans="1:16" ht="15" customHeight="1" x14ac:dyDescent="0.25">
      <c r="A42" s="21" t="s">
        <v>8</v>
      </c>
      <c r="B42" s="133">
        <v>0</v>
      </c>
      <c r="C42" s="128">
        <v>0</v>
      </c>
      <c r="D42" s="134">
        <v>40455</v>
      </c>
      <c r="E42" s="128">
        <v>515383</v>
      </c>
      <c r="F42" s="128">
        <v>40455</v>
      </c>
      <c r="G42" s="129">
        <f t="shared" si="7"/>
        <v>11.739661352119638</v>
      </c>
      <c r="H42" s="31"/>
      <c r="I42" s="124">
        <v>0</v>
      </c>
      <c r="J42" s="125">
        <v>0</v>
      </c>
      <c r="K42" s="126">
        <v>461978</v>
      </c>
      <c r="L42" s="124">
        <v>2944772</v>
      </c>
      <c r="M42" s="125">
        <v>461978</v>
      </c>
      <c r="N42" s="96">
        <f t="shared" si="8"/>
        <v>5.3742689045798722</v>
      </c>
    </row>
    <row r="43" spans="1:16" ht="15" customHeight="1" x14ac:dyDescent="0.25">
      <c r="A43" s="21" t="s">
        <v>7</v>
      </c>
      <c r="B43" s="114">
        <v>21</v>
      </c>
      <c r="C43" s="128">
        <v>65837</v>
      </c>
      <c r="D43" s="134">
        <v>313977</v>
      </c>
      <c r="E43" s="128">
        <v>256923</v>
      </c>
      <c r="F43" s="92">
        <v>313977</v>
      </c>
      <c r="G43" s="129">
        <f>(E43-F43)/F43</f>
        <v>-0.18171394719995412</v>
      </c>
      <c r="H43" s="31"/>
      <c r="I43" s="123">
        <v>101</v>
      </c>
      <c r="J43" s="125">
        <v>467759</v>
      </c>
      <c r="K43" s="126">
        <v>2163099</v>
      </c>
      <c r="L43" s="124">
        <v>1743325</v>
      </c>
      <c r="M43" s="100">
        <v>2163099</v>
      </c>
      <c r="N43" s="96">
        <f t="shared" si="8"/>
        <v>-0.19406139062520947</v>
      </c>
    </row>
    <row r="44" spans="1:16" ht="15" customHeight="1" x14ac:dyDescent="0.25">
      <c r="A44" s="21" t="s">
        <v>10</v>
      </c>
      <c r="B44" s="114">
        <v>0</v>
      </c>
      <c r="C44" s="128">
        <v>14942</v>
      </c>
      <c r="D44" s="115">
        <v>161378</v>
      </c>
      <c r="E44" s="92">
        <v>230843</v>
      </c>
      <c r="F44" s="92">
        <v>161378</v>
      </c>
      <c r="G44" s="129">
        <f>(E44-F44)/F44</f>
        <v>0.43044900791929508</v>
      </c>
      <c r="H44" s="31"/>
      <c r="I44" s="123">
        <v>0</v>
      </c>
      <c r="J44" s="125">
        <v>130747</v>
      </c>
      <c r="K44" s="100">
        <v>828390</v>
      </c>
      <c r="L44" s="123">
        <v>1141509</v>
      </c>
      <c r="M44" s="100">
        <v>828390</v>
      </c>
      <c r="N44" s="96">
        <f t="shared" si="8"/>
        <v>0.37798500706189114</v>
      </c>
    </row>
    <row r="45" spans="1:16" ht="15" customHeight="1" x14ac:dyDescent="0.25">
      <c r="A45" s="21" t="s">
        <v>5</v>
      </c>
      <c r="B45" s="133">
        <v>100218</v>
      </c>
      <c r="C45" s="128">
        <v>3</v>
      </c>
      <c r="D45" s="134">
        <v>15483</v>
      </c>
      <c r="E45" s="92">
        <v>0</v>
      </c>
      <c r="F45" s="92">
        <v>15483</v>
      </c>
      <c r="G45" s="129" t="s">
        <v>28</v>
      </c>
      <c r="H45" s="31"/>
      <c r="I45" s="124">
        <v>202441</v>
      </c>
      <c r="J45" s="125">
        <v>40</v>
      </c>
      <c r="K45" s="126">
        <v>135476</v>
      </c>
      <c r="L45" s="123">
        <v>0</v>
      </c>
      <c r="M45" s="99">
        <v>135476</v>
      </c>
      <c r="N45" s="129" t="s">
        <v>28</v>
      </c>
    </row>
    <row r="46" spans="1:16" ht="15" customHeight="1" x14ac:dyDescent="0.25">
      <c r="A46" s="21" t="s">
        <v>40</v>
      </c>
      <c r="B46" s="114">
        <v>41</v>
      </c>
      <c r="C46" s="128">
        <v>0</v>
      </c>
      <c r="D46" s="134">
        <v>0</v>
      </c>
      <c r="E46" s="92">
        <v>0</v>
      </c>
      <c r="F46" s="92">
        <v>0</v>
      </c>
      <c r="G46" s="129" t="s">
        <v>28</v>
      </c>
      <c r="H46" s="31"/>
      <c r="I46" s="123">
        <v>391</v>
      </c>
      <c r="J46" s="125">
        <v>0</v>
      </c>
      <c r="K46" s="126">
        <v>0</v>
      </c>
      <c r="L46" s="123">
        <v>0</v>
      </c>
      <c r="M46" s="100">
        <v>0</v>
      </c>
      <c r="N46" s="129" t="s">
        <v>28</v>
      </c>
    </row>
    <row r="47" spans="1:16" ht="15" customHeight="1" x14ac:dyDescent="0.25">
      <c r="A47" s="21" t="s">
        <v>17</v>
      </c>
      <c r="B47" s="114">
        <v>0</v>
      </c>
      <c r="C47" s="92">
        <v>4</v>
      </c>
      <c r="D47" s="134">
        <v>0</v>
      </c>
      <c r="E47" s="92">
        <v>0</v>
      </c>
      <c r="F47" s="92">
        <v>0</v>
      </c>
      <c r="G47" s="129" t="s">
        <v>28</v>
      </c>
      <c r="H47" s="31"/>
      <c r="I47" s="123">
        <v>0</v>
      </c>
      <c r="J47" s="100">
        <v>35</v>
      </c>
      <c r="K47" s="126">
        <v>0</v>
      </c>
      <c r="L47" s="123">
        <v>0</v>
      </c>
      <c r="M47" s="100">
        <v>0</v>
      </c>
      <c r="N47" s="129" t="s">
        <v>28</v>
      </c>
      <c r="P47" s="95"/>
    </row>
    <row r="48" spans="1:16" ht="15" customHeight="1" x14ac:dyDescent="0.25">
      <c r="A48" s="21" t="s">
        <v>14</v>
      </c>
      <c r="B48" s="133">
        <v>0</v>
      </c>
      <c r="C48" s="92">
        <v>2</v>
      </c>
      <c r="D48" s="115">
        <v>10</v>
      </c>
      <c r="E48" s="92">
        <v>0</v>
      </c>
      <c r="F48" s="92">
        <v>10</v>
      </c>
      <c r="G48" s="129" t="s">
        <v>28</v>
      </c>
      <c r="H48" s="31"/>
      <c r="I48" s="124">
        <v>0</v>
      </c>
      <c r="J48" s="100">
        <v>34</v>
      </c>
      <c r="K48" s="100">
        <v>49</v>
      </c>
      <c r="L48" s="123">
        <v>0</v>
      </c>
      <c r="M48" s="100">
        <v>49</v>
      </c>
      <c r="N48" s="129" t="s">
        <v>28</v>
      </c>
      <c r="P48" s="95"/>
    </row>
    <row r="49" spans="1:14" s="26" customFormat="1" ht="15" customHeight="1" x14ac:dyDescent="0.25">
      <c r="A49" s="46" t="s">
        <v>47</v>
      </c>
      <c r="B49" s="116">
        <v>1714358</v>
      </c>
      <c r="C49" s="117">
        <v>2806400</v>
      </c>
      <c r="D49" s="118">
        <v>2902241</v>
      </c>
      <c r="E49" s="117">
        <v>8347238</v>
      </c>
      <c r="F49" s="48">
        <v>2902241</v>
      </c>
      <c r="G49" s="50">
        <f t="shared" si="0"/>
        <v>1.8761353726310117</v>
      </c>
      <c r="H49" s="48"/>
      <c r="I49" s="108">
        <v>7595135</v>
      </c>
      <c r="J49" s="109">
        <v>14764659</v>
      </c>
      <c r="K49" s="127">
        <v>15973419</v>
      </c>
      <c r="L49" s="108">
        <v>45526889</v>
      </c>
      <c r="M49" s="109">
        <v>15973419</v>
      </c>
      <c r="N49" s="97">
        <f t="shared" si="1"/>
        <v>1.8501655782021369</v>
      </c>
    </row>
    <row r="50" spans="1:14" ht="15" customHeight="1" x14ac:dyDescent="0.25">
      <c r="A50" s="23" t="s">
        <v>29</v>
      </c>
      <c r="B50" s="55">
        <v>183627530</v>
      </c>
      <c r="C50" s="56">
        <v>170074930</v>
      </c>
      <c r="D50" s="57">
        <v>174118807</v>
      </c>
      <c r="E50" s="56">
        <v>152294736</v>
      </c>
      <c r="F50" s="56">
        <v>174118807</v>
      </c>
      <c r="G50" s="42">
        <f t="shared" si="0"/>
        <v>-0.1253401133169951</v>
      </c>
      <c r="H50" s="65"/>
      <c r="I50" s="58">
        <v>1361513167</v>
      </c>
      <c r="J50" s="59">
        <v>1335136803</v>
      </c>
      <c r="K50" s="60">
        <v>1318691960</v>
      </c>
      <c r="L50" s="59">
        <v>1218036087</v>
      </c>
      <c r="M50" s="59">
        <v>1318691960</v>
      </c>
      <c r="N50" s="10">
        <f t="shared" si="1"/>
        <v>-7.6330087733302021E-2</v>
      </c>
    </row>
    <row r="51" spans="1:14" ht="15" customHeight="1" x14ac:dyDescent="0.25">
      <c r="A51" s="77" t="s">
        <v>26</v>
      </c>
      <c r="B51" s="122">
        <f t="shared" ref="B51:F51" si="9">+B49/B50</f>
        <v>9.336061972842525E-3</v>
      </c>
      <c r="C51" s="85">
        <f t="shared" si="9"/>
        <v>1.6500962252343716E-2</v>
      </c>
      <c r="D51" s="86">
        <f t="shared" si="9"/>
        <v>1.6668164973126655E-2</v>
      </c>
      <c r="E51" s="85">
        <f t="shared" si="9"/>
        <v>5.4809760463421404E-2</v>
      </c>
      <c r="F51" s="85">
        <f t="shared" si="9"/>
        <v>1.6668164973126655E-2</v>
      </c>
      <c r="G51" s="87"/>
      <c r="H51" s="82"/>
      <c r="I51" s="122">
        <f t="shared" ref="I51:L51" si="10">+I49/I50</f>
        <v>5.5784513760783923E-3</v>
      </c>
      <c r="J51" s="85">
        <f t="shared" si="10"/>
        <v>1.1058536448717758E-2</v>
      </c>
      <c r="K51" s="86">
        <f t="shared" si="10"/>
        <v>1.2113078326495597E-2</v>
      </c>
      <c r="L51" s="85">
        <f t="shared" si="10"/>
        <v>3.7377290776443146E-2</v>
      </c>
      <c r="M51" s="85">
        <f>+M49/M50</f>
        <v>1.2113078326495597E-2</v>
      </c>
      <c r="N51" s="88"/>
    </row>
    <row r="52" spans="1:14" ht="15" x14ac:dyDescent="0.25">
      <c r="A52" s="135"/>
      <c r="B52" s="135"/>
      <c r="C52" s="38"/>
      <c r="D52" s="38"/>
      <c r="E52" s="38"/>
      <c r="F52" s="38"/>
      <c r="G52" s="66"/>
      <c r="H52" s="31"/>
      <c r="I52" s="38"/>
      <c r="J52" s="38"/>
      <c r="K52" s="38"/>
      <c r="L52" s="38"/>
      <c r="M52" s="38"/>
      <c r="N52" s="31"/>
    </row>
    <row r="53" spans="1:14" ht="15" x14ac:dyDescent="0.25">
      <c r="A53" s="21" t="s">
        <v>0</v>
      </c>
      <c r="B53" s="38"/>
      <c r="C53" s="38"/>
      <c r="D53" s="38"/>
      <c r="E53" s="38"/>
      <c r="F53" s="38"/>
      <c r="G53" s="38"/>
      <c r="H53" s="31"/>
      <c r="I53" s="38"/>
      <c r="J53" s="38"/>
      <c r="K53" s="38"/>
      <c r="L53" s="38"/>
      <c r="M53" s="38"/>
      <c r="N53" s="31"/>
    </row>
  </sheetData>
  <sortState ref="A36:Y46">
    <sortCondition descending="1" ref="D36:D46"/>
  </sortState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S33" sqref="S33"/>
    </sheetView>
  </sheetViews>
  <sheetFormatPr defaultColWidth="9.140625" defaultRowHeight="12.75" x14ac:dyDescent="0.2"/>
  <cols>
    <col min="1" max="1" width="21.140625" style="4" customWidth="1"/>
    <col min="2" max="4" width="13.28515625" style="4" bestFit="1" customWidth="1"/>
    <col min="5" max="5" width="15.140625" style="4" customWidth="1"/>
    <col min="6" max="6" width="15.42578125" style="4" customWidth="1"/>
    <col min="7" max="7" width="6.28515625" style="4" bestFit="1" customWidth="1"/>
    <col min="8" max="8" width="1.7109375" style="4" customWidth="1"/>
    <col min="9" max="11" width="14" style="4" bestFit="1" customWidth="1"/>
    <col min="12" max="12" width="15.5703125" style="4" customWidth="1"/>
    <col min="13" max="13" width="15.28515625" style="4" customWidth="1"/>
    <col min="14" max="14" width="6.285156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4" ht="21" x14ac:dyDescent="0.35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151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s="151" customFormat="1" ht="15" x14ac:dyDescent="0.25">
      <c r="A3" s="2"/>
      <c r="B3" s="152" t="s">
        <v>22</v>
      </c>
      <c r="C3" s="153"/>
      <c r="D3" s="154"/>
      <c r="E3" s="153"/>
      <c r="F3" s="153"/>
      <c r="G3" s="155"/>
      <c r="H3" s="2"/>
      <c r="I3" s="152" t="s">
        <v>23</v>
      </c>
      <c r="J3" s="153"/>
      <c r="K3" s="154"/>
      <c r="L3" s="153"/>
      <c r="M3" s="153"/>
      <c r="N3" s="155"/>
    </row>
    <row r="4" spans="1:14" s="151" customFormat="1" ht="30" x14ac:dyDescent="0.25">
      <c r="A4" s="2"/>
      <c r="B4" s="68">
        <v>2016</v>
      </c>
      <c r="C4" s="69">
        <v>2017</v>
      </c>
      <c r="D4" s="75" t="s">
        <v>39</v>
      </c>
      <c r="E4" s="73" t="s">
        <v>43</v>
      </c>
      <c r="F4" s="73" t="s">
        <v>44</v>
      </c>
      <c r="G4" s="70" t="s">
        <v>38</v>
      </c>
      <c r="H4" s="63"/>
      <c r="I4" s="68">
        <v>2016</v>
      </c>
      <c r="J4" s="69">
        <v>2017</v>
      </c>
      <c r="K4" s="74" t="s">
        <v>39</v>
      </c>
      <c r="L4" s="73" t="s">
        <v>43</v>
      </c>
      <c r="M4" s="73" t="s">
        <v>44</v>
      </c>
      <c r="N4" s="70" t="s">
        <v>38</v>
      </c>
    </row>
    <row r="5" spans="1:14" s="151" customFormat="1" ht="15" customHeight="1" x14ac:dyDescent="0.25">
      <c r="A5" s="13" t="s">
        <v>31</v>
      </c>
      <c r="B5" s="76"/>
      <c r="C5" s="5"/>
      <c r="D5" s="33"/>
      <c r="E5" s="22"/>
      <c r="F5" s="22"/>
      <c r="G5" s="19"/>
      <c r="H5" s="2"/>
      <c r="I5" s="89"/>
      <c r="J5" s="12"/>
      <c r="K5" s="71"/>
      <c r="L5" s="12"/>
      <c r="M5" s="12"/>
      <c r="N5" s="19"/>
    </row>
    <row r="6" spans="1:14" s="151" customFormat="1" ht="15" customHeight="1" x14ac:dyDescent="0.25">
      <c r="A6" s="8" t="s">
        <v>6</v>
      </c>
      <c r="B6" s="131">
        <v>552880</v>
      </c>
      <c r="C6" s="93">
        <v>647505</v>
      </c>
      <c r="D6" s="136">
        <v>810383</v>
      </c>
      <c r="E6" s="93">
        <v>1328433</v>
      </c>
      <c r="F6" s="93">
        <v>810383</v>
      </c>
      <c r="G6" s="19">
        <f t="shared" ref="G6:G38" si="0">(E6-F6)/F6</f>
        <v>0.6392656311892031</v>
      </c>
      <c r="H6" s="2"/>
      <c r="I6" s="101">
        <v>1529019</v>
      </c>
      <c r="J6" s="102">
        <v>1833296</v>
      </c>
      <c r="K6" s="103">
        <v>2248713</v>
      </c>
      <c r="L6" s="140">
        <v>4032306</v>
      </c>
      <c r="M6" s="140">
        <v>2248713</v>
      </c>
      <c r="N6" s="19">
        <f t="shared" ref="N6:N38" si="1">(L6-M6)/M6</f>
        <v>0.79316168848581392</v>
      </c>
    </row>
    <row r="7" spans="1:14" s="151" customFormat="1" ht="15" customHeight="1" x14ac:dyDescent="0.25">
      <c r="A7" s="8" t="s">
        <v>1</v>
      </c>
      <c r="B7" s="131">
        <v>12334</v>
      </c>
      <c r="C7" s="93">
        <v>103583</v>
      </c>
      <c r="D7" s="136">
        <v>54595</v>
      </c>
      <c r="E7" s="92">
        <v>316704</v>
      </c>
      <c r="F7" s="92">
        <v>54595</v>
      </c>
      <c r="G7" s="19">
        <f t="shared" si="0"/>
        <v>4.8009707848704091</v>
      </c>
      <c r="H7" s="2"/>
      <c r="I7" s="101">
        <v>128009</v>
      </c>
      <c r="J7" s="102">
        <v>789400</v>
      </c>
      <c r="K7" s="103">
        <v>385498</v>
      </c>
      <c r="L7" s="99">
        <v>2115193</v>
      </c>
      <c r="M7" s="99">
        <v>385498</v>
      </c>
      <c r="N7" s="19">
        <f t="shared" si="1"/>
        <v>4.4869104379270448</v>
      </c>
    </row>
    <row r="8" spans="1:14" s="151" customFormat="1" ht="15" customHeight="1" x14ac:dyDescent="0.25">
      <c r="A8" s="8" t="s">
        <v>37</v>
      </c>
      <c r="B8" s="131">
        <v>52017</v>
      </c>
      <c r="C8" s="93">
        <v>195983</v>
      </c>
      <c r="D8" s="136">
        <v>102921</v>
      </c>
      <c r="E8" s="130">
        <v>256162</v>
      </c>
      <c r="F8" s="93">
        <v>102921</v>
      </c>
      <c r="G8" s="19">
        <f t="shared" si="0"/>
        <v>1.4889186852051572</v>
      </c>
      <c r="H8" s="2"/>
      <c r="I8" s="101">
        <v>151506</v>
      </c>
      <c r="J8" s="102">
        <v>545864</v>
      </c>
      <c r="K8" s="103">
        <v>288665</v>
      </c>
      <c r="L8" s="99">
        <v>699020</v>
      </c>
      <c r="M8" s="140">
        <v>288665</v>
      </c>
      <c r="N8" s="19">
        <f t="shared" si="1"/>
        <v>1.4215613254118096</v>
      </c>
    </row>
    <row r="9" spans="1:14" s="151" customFormat="1" ht="15" customHeight="1" x14ac:dyDescent="0.25">
      <c r="A9" s="8" t="s">
        <v>3</v>
      </c>
      <c r="B9" s="131">
        <v>192906</v>
      </c>
      <c r="C9" s="93">
        <v>177168</v>
      </c>
      <c r="D9" s="136">
        <v>165958</v>
      </c>
      <c r="E9" s="93">
        <v>174203</v>
      </c>
      <c r="F9" s="93">
        <v>165958</v>
      </c>
      <c r="G9" s="19">
        <f t="shared" si="0"/>
        <v>4.9681244652261418E-2</v>
      </c>
      <c r="H9" s="2"/>
      <c r="I9" s="101">
        <v>575416</v>
      </c>
      <c r="J9" s="102">
        <v>662670</v>
      </c>
      <c r="K9" s="103">
        <v>617597</v>
      </c>
      <c r="L9" s="140">
        <v>572630</v>
      </c>
      <c r="M9" s="140">
        <v>617597</v>
      </c>
      <c r="N9" s="19">
        <f t="shared" si="1"/>
        <v>-7.2809615331680691E-2</v>
      </c>
    </row>
    <row r="10" spans="1:14" s="151" customFormat="1" ht="15" customHeight="1" x14ac:dyDescent="0.25">
      <c r="A10" s="8" t="s">
        <v>4</v>
      </c>
      <c r="B10" s="131">
        <v>13208</v>
      </c>
      <c r="C10" s="93">
        <v>59127</v>
      </c>
      <c r="D10" s="136">
        <v>207526</v>
      </c>
      <c r="E10" s="93">
        <v>160138</v>
      </c>
      <c r="F10" s="93">
        <v>207526</v>
      </c>
      <c r="G10" s="19">
        <f t="shared" si="0"/>
        <v>-0.22834729142372523</v>
      </c>
      <c r="H10" s="2"/>
      <c r="I10" s="101">
        <v>68051</v>
      </c>
      <c r="J10" s="102">
        <v>172451</v>
      </c>
      <c r="K10" s="103">
        <v>406907</v>
      </c>
      <c r="L10" s="140">
        <v>499641</v>
      </c>
      <c r="M10" s="140">
        <v>406907</v>
      </c>
      <c r="N10" s="19">
        <f t="shared" si="1"/>
        <v>0.22789974121850939</v>
      </c>
    </row>
    <row r="11" spans="1:14" s="151" customFormat="1" ht="15" customHeight="1" x14ac:dyDescent="0.25">
      <c r="A11" s="8" t="s">
        <v>7</v>
      </c>
      <c r="B11" s="131">
        <v>103840</v>
      </c>
      <c r="C11" s="93">
        <v>59100</v>
      </c>
      <c r="D11" s="136">
        <v>43439</v>
      </c>
      <c r="E11" s="92">
        <v>108084</v>
      </c>
      <c r="F11" s="93">
        <v>43439</v>
      </c>
      <c r="G11" s="19">
        <f t="shared" si="0"/>
        <v>1.4881788254794079</v>
      </c>
      <c r="H11" s="2"/>
      <c r="I11" s="101">
        <v>536387</v>
      </c>
      <c r="J11" s="102">
        <v>326070</v>
      </c>
      <c r="K11" s="103">
        <v>254098</v>
      </c>
      <c r="L11" s="99">
        <v>557647</v>
      </c>
      <c r="M11" s="140">
        <v>254098</v>
      </c>
      <c r="N11" s="19">
        <f t="shared" si="1"/>
        <v>1.1946138891293909</v>
      </c>
    </row>
    <row r="12" spans="1:14" s="151" customFormat="1" ht="15" customHeight="1" x14ac:dyDescent="0.25">
      <c r="A12" s="8" t="s">
        <v>8</v>
      </c>
      <c r="B12" s="131">
        <v>113795</v>
      </c>
      <c r="C12" s="93">
        <v>50094</v>
      </c>
      <c r="D12" s="136">
        <v>93679</v>
      </c>
      <c r="E12" s="130">
        <v>89442</v>
      </c>
      <c r="F12" s="130">
        <v>93679</v>
      </c>
      <c r="G12" s="19">
        <f t="shared" si="0"/>
        <v>-4.522892003544017E-2</v>
      </c>
      <c r="H12" s="2"/>
      <c r="I12" s="101">
        <v>405416</v>
      </c>
      <c r="J12" s="102">
        <v>92202</v>
      </c>
      <c r="K12" s="103">
        <v>301361</v>
      </c>
      <c r="L12" s="99">
        <v>263904</v>
      </c>
      <c r="M12" s="99">
        <v>301361</v>
      </c>
      <c r="N12" s="19">
        <f t="shared" si="1"/>
        <v>-0.12429279170164687</v>
      </c>
    </row>
    <row r="13" spans="1:14" s="151" customFormat="1" ht="15" customHeight="1" x14ac:dyDescent="0.25">
      <c r="A13" s="8" t="s">
        <v>5</v>
      </c>
      <c r="B13" s="131">
        <v>0</v>
      </c>
      <c r="C13" s="93">
        <v>0</v>
      </c>
      <c r="D13" s="92">
        <v>5532</v>
      </c>
      <c r="E13" s="114">
        <v>3761</v>
      </c>
      <c r="F13" s="92">
        <v>5532</v>
      </c>
      <c r="G13" s="19">
        <f t="shared" si="0"/>
        <v>-0.32013738250180768</v>
      </c>
      <c r="H13" s="2"/>
      <c r="I13" s="101">
        <v>0</v>
      </c>
      <c r="J13" s="102">
        <v>0</v>
      </c>
      <c r="K13" s="141">
        <v>38868</v>
      </c>
      <c r="L13" s="100">
        <v>26416</v>
      </c>
      <c r="M13" s="100">
        <v>38868</v>
      </c>
      <c r="N13" s="19">
        <f t="shared" si="1"/>
        <v>-0.32036636822064424</v>
      </c>
    </row>
    <row r="14" spans="1:14" s="151" customFormat="1" ht="15" customHeight="1" x14ac:dyDescent="0.25">
      <c r="A14" s="8" t="s">
        <v>16</v>
      </c>
      <c r="B14" s="114">
        <v>40350</v>
      </c>
      <c r="C14" s="92">
        <v>1</v>
      </c>
      <c r="D14" s="136">
        <v>0</v>
      </c>
      <c r="E14" s="130">
        <v>0</v>
      </c>
      <c r="F14" s="130">
        <v>0</v>
      </c>
      <c r="G14" s="96" t="s">
        <v>28</v>
      </c>
      <c r="H14" s="2"/>
      <c r="I14" s="123">
        <v>81667</v>
      </c>
      <c r="J14" s="100">
        <v>1</v>
      </c>
      <c r="K14" s="103">
        <v>0</v>
      </c>
      <c r="L14" s="99">
        <v>0</v>
      </c>
      <c r="M14" s="99">
        <v>0</v>
      </c>
      <c r="N14" s="96" t="s">
        <v>28</v>
      </c>
    </row>
    <row r="15" spans="1:14" s="151" customFormat="1" ht="15" customHeight="1" x14ac:dyDescent="0.25">
      <c r="A15" s="8" t="s">
        <v>11</v>
      </c>
      <c r="B15" s="131">
        <v>29000</v>
      </c>
      <c r="C15" s="92">
        <v>0</v>
      </c>
      <c r="D15" s="92">
        <v>0</v>
      </c>
      <c r="E15" s="114">
        <v>0</v>
      </c>
      <c r="F15" s="92">
        <v>0</v>
      </c>
      <c r="G15" s="96" t="s">
        <v>28</v>
      </c>
      <c r="H15" s="2"/>
      <c r="I15" s="101">
        <v>73540</v>
      </c>
      <c r="J15" s="100">
        <v>0</v>
      </c>
      <c r="K15" s="141">
        <v>0</v>
      </c>
      <c r="L15" s="100">
        <v>0</v>
      </c>
      <c r="M15" s="100">
        <v>0</v>
      </c>
      <c r="N15" s="96" t="s">
        <v>28</v>
      </c>
    </row>
    <row r="16" spans="1:14" s="151" customFormat="1" ht="15" customHeight="1" x14ac:dyDescent="0.25">
      <c r="A16" s="8" t="s">
        <v>2</v>
      </c>
      <c r="B16" s="114">
        <v>0</v>
      </c>
      <c r="C16" s="92">
        <v>0</v>
      </c>
      <c r="D16" s="136">
        <v>37876</v>
      </c>
      <c r="E16" s="92">
        <v>0</v>
      </c>
      <c r="F16" s="130">
        <v>37876</v>
      </c>
      <c r="G16" s="96" t="s">
        <v>28</v>
      </c>
      <c r="H16" s="2"/>
      <c r="I16" s="123">
        <v>0</v>
      </c>
      <c r="J16" s="100">
        <v>0</v>
      </c>
      <c r="K16" s="103">
        <v>110802</v>
      </c>
      <c r="L16" s="100">
        <v>0</v>
      </c>
      <c r="M16" s="99">
        <v>110802</v>
      </c>
      <c r="N16" s="96" t="s">
        <v>28</v>
      </c>
    </row>
    <row r="17" spans="1:16" s="151" customFormat="1" ht="15" customHeight="1" x14ac:dyDescent="0.25">
      <c r="A17" s="8" t="s">
        <v>42</v>
      </c>
      <c r="B17" s="114">
        <v>80016</v>
      </c>
      <c r="C17" s="92">
        <v>0</v>
      </c>
      <c r="D17" s="136">
        <v>0</v>
      </c>
      <c r="E17" s="92">
        <v>0</v>
      </c>
      <c r="F17" s="130">
        <v>0</v>
      </c>
      <c r="G17" s="96" t="s">
        <v>28</v>
      </c>
      <c r="H17" s="2"/>
      <c r="I17" s="123">
        <v>314086</v>
      </c>
      <c r="J17" s="100">
        <v>0</v>
      </c>
      <c r="K17" s="103">
        <v>0</v>
      </c>
      <c r="L17" s="100">
        <v>0</v>
      </c>
      <c r="M17" s="99">
        <v>0</v>
      </c>
      <c r="N17" s="96" t="s">
        <v>28</v>
      </c>
    </row>
    <row r="18" spans="1:16" s="151" customFormat="1" ht="15" customHeight="1" x14ac:dyDescent="0.25">
      <c r="A18" s="8" t="s">
        <v>9</v>
      </c>
      <c r="B18" s="131">
        <v>0</v>
      </c>
      <c r="C18" s="92">
        <v>0</v>
      </c>
      <c r="D18" s="115">
        <v>25007</v>
      </c>
      <c r="E18" s="92">
        <v>0</v>
      </c>
      <c r="F18" s="92">
        <v>25007</v>
      </c>
      <c r="G18" s="96" t="s">
        <v>28</v>
      </c>
      <c r="H18" s="2"/>
      <c r="I18" s="101">
        <v>0</v>
      </c>
      <c r="J18" s="100">
        <v>0</v>
      </c>
      <c r="K18" s="141">
        <v>109449</v>
      </c>
      <c r="L18" s="100">
        <v>0</v>
      </c>
      <c r="M18" s="100">
        <v>109449</v>
      </c>
      <c r="N18" s="96" t="s">
        <v>28</v>
      </c>
    </row>
    <row r="19" spans="1:16" s="156" customFormat="1" ht="15" customHeight="1" x14ac:dyDescent="0.25">
      <c r="A19" s="13" t="s">
        <v>48</v>
      </c>
      <c r="B19" s="137">
        <v>1190346</v>
      </c>
      <c r="C19" s="138">
        <v>1292561</v>
      </c>
      <c r="D19" s="139">
        <v>1546916</v>
      </c>
      <c r="E19" s="138">
        <v>2436927</v>
      </c>
      <c r="F19" s="138">
        <v>1546916</v>
      </c>
      <c r="G19" s="54">
        <f t="shared" si="0"/>
        <v>0.57534539690584363</v>
      </c>
      <c r="H19" s="13"/>
      <c r="I19" s="142">
        <v>3863097</v>
      </c>
      <c r="J19" s="143">
        <v>4421954</v>
      </c>
      <c r="K19" s="144">
        <v>4761958</v>
      </c>
      <c r="L19" s="143">
        <v>8766757</v>
      </c>
      <c r="M19" s="143">
        <v>4761958</v>
      </c>
      <c r="N19" s="50">
        <f t="shared" si="1"/>
        <v>0.84099838763802626</v>
      </c>
    </row>
    <row r="20" spans="1:16" s="156" customFormat="1" ht="15" customHeight="1" x14ac:dyDescent="0.25">
      <c r="A20" s="23" t="s">
        <v>32</v>
      </c>
      <c r="B20" s="119">
        <v>1249278496</v>
      </c>
      <c r="C20" s="120">
        <v>1286118064</v>
      </c>
      <c r="D20" s="121">
        <v>1262042589</v>
      </c>
      <c r="E20" s="120">
        <v>1262284344</v>
      </c>
      <c r="F20" s="120">
        <v>1262042589</v>
      </c>
      <c r="G20" s="10">
        <f t="shared" si="0"/>
        <v>1.9155851165970439E-4</v>
      </c>
      <c r="H20" s="6"/>
      <c r="I20" s="110">
        <v>3825783106</v>
      </c>
      <c r="J20" s="111">
        <v>4017445990</v>
      </c>
      <c r="K20" s="111">
        <v>3857626313</v>
      </c>
      <c r="L20" s="110">
        <v>4247458706</v>
      </c>
      <c r="M20" s="111">
        <v>3857626313</v>
      </c>
      <c r="N20" s="10">
        <f t="shared" si="1"/>
        <v>0.10105499117068056</v>
      </c>
    </row>
    <row r="21" spans="1:16" s="156" customFormat="1" ht="15" customHeight="1" x14ac:dyDescent="0.25">
      <c r="A21" s="23" t="s">
        <v>26</v>
      </c>
      <c r="B21" s="43">
        <f>B19/B20</f>
        <v>9.5282677466338134E-4</v>
      </c>
      <c r="C21" s="44">
        <f t="shared" ref="C21:M21" si="2">C19/C20</f>
        <v>1.005009599180935E-3</v>
      </c>
      <c r="D21" s="34">
        <f t="shared" si="2"/>
        <v>1.2257240868754865E-3</v>
      </c>
      <c r="E21" s="44">
        <f>E19/E20</f>
        <v>1.9305689812152181E-3</v>
      </c>
      <c r="F21" s="44">
        <f>F19/F20</f>
        <v>1.2257240868754865E-3</v>
      </c>
      <c r="G21" s="10"/>
      <c r="H21" s="6"/>
      <c r="I21" s="43">
        <f t="shared" si="2"/>
        <v>1.0097532695832862E-3</v>
      </c>
      <c r="J21" s="44">
        <f t="shared" si="2"/>
        <v>1.1006878526822459E-3</v>
      </c>
      <c r="K21" s="34">
        <f t="shared" si="2"/>
        <v>1.2344269801231004E-3</v>
      </c>
      <c r="L21" s="44">
        <f t="shared" si="2"/>
        <v>2.0640005252119337E-3</v>
      </c>
      <c r="M21" s="44">
        <f t="shared" si="2"/>
        <v>1.2344269801231004E-3</v>
      </c>
      <c r="N21" s="10"/>
    </row>
    <row r="22" spans="1:16" s="151" customFormat="1" ht="15" customHeight="1" x14ac:dyDescent="0.25">
      <c r="A22" s="1"/>
      <c r="B22" s="18"/>
      <c r="C22" s="15"/>
      <c r="D22" s="30"/>
      <c r="E22" s="31"/>
      <c r="F22" s="31"/>
      <c r="G22" s="19"/>
      <c r="H22" s="1"/>
      <c r="I22" s="11"/>
      <c r="J22" s="7"/>
      <c r="K22" s="7"/>
      <c r="L22" s="11"/>
      <c r="M22" s="7"/>
      <c r="N22" s="19"/>
    </row>
    <row r="23" spans="1:16" s="151" customFormat="1" ht="15" customHeight="1" x14ac:dyDescent="0.25">
      <c r="A23" s="13" t="s">
        <v>34</v>
      </c>
      <c r="B23" s="9"/>
      <c r="C23" s="5"/>
      <c r="D23" s="32"/>
      <c r="E23" s="22"/>
      <c r="F23" s="22"/>
      <c r="G23" s="33"/>
      <c r="H23" s="2"/>
      <c r="I23" s="16"/>
      <c r="J23" s="12"/>
      <c r="K23" s="12"/>
      <c r="L23" s="16"/>
      <c r="M23" s="12"/>
      <c r="N23" s="33"/>
    </row>
    <row r="24" spans="1:16" s="157" customFormat="1" ht="15" customHeight="1" x14ac:dyDescent="0.25">
      <c r="A24" s="8" t="s">
        <v>7</v>
      </c>
      <c r="B24" s="91" t="s">
        <v>28</v>
      </c>
      <c r="C24" s="90" t="s">
        <v>28</v>
      </c>
      <c r="D24" s="40" t="s">
        <v>28</v>
      </c>
      <c r="E24" s="61">
        <v>236</v>
      </c>
      <c r="F24" s="90" t="s">
        <v>28</v>
      </c>
      <c r="G24" s="72" t="s">
        <v>28</v>
      </c>
      <c r="H24" s="8"/>
      <c r="I24" s="91" t="s">
        <v>28</v>
      </c>
      <c r="J24" s="90" t="s">
        <v>28</v>
      </c>
      <c r="K24" s="40" t="s">
        <v>28</v>
      </c>
      <c r="L24" s="62">
        <v>1408</v>
      </c>
      <c r="M24" s="90" t="s">
        <v>28</v>
      </c>
      <c r="N24" s="72" t="s">
        <v>28</v>
      </c>
    </row>
    <row r="25" spans="1:16" s="156" customFormat="1" ht="15" customHeight="1" x14ac:dyDescent="0.25">
      <c r="A25" s="13" t="s">
        <v>49</v>
      </c>
      <c r="B25" s="47">
        <v>0</v>
      </c>
      <c r="C25" s="48">
        <v>0</v>
      </c>
      <c r="D25" s="48">
        <v>0</v>
      </c>
      <c r="E25" s="47">
        <v>236</v>
      </c>
      <c r="F25" s="48">
        <v>0</v>
      </c>
      <c r="G25" s="53" t="s">
        <v>28</v>
      </c>
      <c r="H25" s="46"/>
      <c r="I25" s="51">
        <v>0</v>
      </c>
      <c r="J25" s="52">
        <v>0</v>
      </c>
      <c r="K25" s="52">
        <v>0</v>
      </c>
      <c r="L25" s="51">
        <v>1408</v>
      </c>
      <c r="M25" s="52">
        <v>0</v>
      </c>
      <c r="N25" s="53" t="s">
        <v>28</v>
      </c>
    </row>
    <row r="26" spans="1:16" s="156" customFormat="1" ht="15" customHeight="1" x14ac:dyDescent="0.25">
      <c r="A26" s="3" t="s">
        <v>33</v>
      </c>
      <c r="B26" s="20">
        <v>3536919</v>
      </c>
      <c r="C26" s="17">
        <v>4192254</v>
      </c>
      <c r="D26" s="14">
        <v>4111954</v>
      </c>
      <c r="E26" s="17">
        <v>2411737</v>
      </c>
      <c r="F26" s="17">
        <v>4111954</v>
      </c>
      <c r="G26" s="10">
        <f>(E26-F26)/F26</f>
        <v>-0.41348152241002695</v>
      </c>
      <c r="H26" s="6"/>
      <c r="I26" s="24">
        <v>34489628</v>
      </c>
      <c r="J26" s="25">
        <v>34332250</v>
      </c>
      <c r="K26" s="25">
        <v>37279933</v>
      </c>
      <c r="L26" s="24">
        <v>22053040</v>
      </c>
      <c r="M26" s="25">
        <v>37279933</v>
      </c>
      <c r="N26" s="10">
        <f>(L26-M26)/M26</f>
        <v>-0.40844743470971367</v>
      </c>
    </row>
    <row r="27" spans="1:16" s="156" customFormat="1" ht="15" customHeight="1" x14ac:dyDescent="0.25">
      <c r="A27" s="3" t="s">
        <v>25</v>
      </c>
      <c r="B27" s="27">
        <f>+B25/B26</f>
        <v>0</v>
      </c>
      <c r="C27" s="28">
        <f t="shared" ref="C27:F27" si="3">+C25/C26</f>
        <v>0</v>
      </c>
      <c r="D27" s="29">
        <f t="shared" si="3"/>
        <v>0</v>
      </c>
      <c r="E27" s="145">
        <f>+E25/E26</f>
        <v>9.7854782673235103E-5</v>
      </c>
      <c r="F27" s="28">
        <f t="shared" si="3"/>
        <v>0</v>
      </c>
      <c r="G27" s="10"/>
      <c r="H27" s="6"/>
      <c r="I27" s="27">
        <f>+I25/I26</f>
        <v>0</v>
      </c>
      <c r="J27" s="28">
        <f t="shared" ref="J27:M27" si="4">+J25/J26</f>
        <v>0</v>
      </c>
      <c r="K27" s="29">
        <f t="shared" si="4"/>
        <v>0</v>
      </c>
      <c r="L27" s="145">
        <f t="shared" si="4"/>
        <v>6.3846072922372606E-5</v>
      </c>
      <c r="M27" s="28">
        <f t="shared" si="4"/>
        <v>0</v>
      </c>
      <c r="N27" s="10"/>
    </row>
    <row r="28" spans="1:16" s="151" customFormat="1" ht="15" customHeight="1" x14ac:dyDescent="0.25">
      <c r="A28" s="3"/>
      <c r="B28" s="18"/>
      <c r="C28" s="15"/>
      <c r="D28" s="15"/>
      <c r="E28" s="35"/>
      <c r="F28" s="31"/>
      <c r="G28" s="33"/>
      <c r="H28" s="1"/>
      <c r="I28" s="11"/>
      <c r="J28" s="7"/>
      <c r="K28" s="7"/>
      <c r="L28" s="11"/>
      <c r="M28" s="7"/>
      <c r="N28" s="33"/>
    </row>
    <row r="29" spans="1:16" s="151" customFormat="1" ht="15" customHeight="1" x14ac:dyDescent="0.25">
      <c r="A29" s="13" t="s">
        <v>36</v>
      </c>
      <c r="B29" s="18"/>
      <c r="C29" s="15"/>
      <c r="D29" s="15"/>
      <c r="E29" s="35"/>
      <c r="F29" s="31"/>
      <c r="G29" s="33"/>
      <c r="H29" s="1"/>
      <c r="I29" s="11"/>
      <c r="J29" s="7"/>
      <c r="K29" s="7"/>
      <c r="L29" s="11"/>
      <c r="M29" s="7"/>
      <c r="N29" s="33"/>
    </row>
    <row r="30" spans="1:16" s="151" customFormat="1" ht="15" customHeight="1" x14ac:dyDescent="0.25">
      <c r="A30" s="2" t="s">
        <v>1</v>
      </c>
      <c r="B30" s="94">
        <v>0</v>
      </c>
      <c r="C30" s="112">
        <v>0</v>
      </c>
      <c r="D30" s="112">
        <v>645865</v>
      </c>
      <c r="E30" s="94">
        <v>1543642</v>
      </c>
      <c r="F30" s="112">
        <v>645865</v>
      </c>
      <c r="G30" s="96">
        <f t="shared" si="0"/>
        <v>1.3900381658705767</v>
      </c>
      <c r="H30" s="1"/>
      <c r="I30" s="105">
        <v>0</v>
      </c>
      <c r="J30" s="106">
        <v>0</v>
      </c>
      <c r="K30" s="106">
        <v>7748441</v>
      </c>
      <c r="L30" s="105">
        <v>18397142</v>
      </c>
      <c r="M30" s="106">
        <v>7748441</v>
      </c>
      <c r="N30" s="96">
        <f t="shared" si="1"/>
        <v>1.3743023919263242</v>
      </c>
    </row>
    <row r="31" spans="1:16" s="151" customFormat="1" ht="15" customHeight="1" x14ac:dyDescent="0.25">
      <c r="A31" s="2" t="s">
        <v>3</v>
      </c>
      <c r="B31" s="94">
        <v>136741</v>
      </c>
      <c r="C31" s="112">
        <v>292466</v>
      </c>
      <c r="D31" s="112">
        <v>322802</v>
      </c>
      <c r="E31" s="94">
        <v>245253</v>
      </c>
      <c r="F31" s="112">
        <v>322802</v>
      </c>
      <c r="G31" s="96">
        <f t="shared" si="0"/>
        <v>-0.24023704933674511</v>
      </c>
      <c r="H31" s="1"/>
      <c r="I31" s="105">
        <v>2637831</v>
      </c>
      <c r="J31" s="106">
        <v>6236915</v>
      </c>
      <c r="K31" s="106">
        <v>7112922</v>
      </c>
      <c r="L31" s="105">
        <v>5624584</v>
      </c>
      <c r="M31" s="106">
        <v>7112922</v>
      </c>
      <c r="N31" s="96">
        <f t="shared" si="1"/>
        <v>-0.20924424589500629</v>
      </c>
    </row>
    <row r="32" spans="1:16" s="151" customFormat="1" ht="15" customHeight="1" x14ac:dyDescent="0.25">
      <c r="A32" s="2" t="s">
        <v>4</v>
      </c>
      <c r="B32" s="94">
        <v>0</v>
      </c>
      <c r="C32" s="112">
        <v>0</v>
      </c>
      <c r="D32" s="113">
        <v>0</v>
      </c>
      <c r="E32" s="92">
        <v>78223</v>
      </c>
      <c r="F32" s="92">
        <v>0</v>
      </c>
      <c r="G32" s="96" t="s">
        <v>28</v>
      </c>
      <c r="H32" s="1"/>
      <c r="I32" s="105">
        <v>0</v>
      </c>
      <c r="J32" s="106">
        <v>0</v>
      </c>
      <c r="K32" s="107">
        <v>0</v>
      </c>
      <c r="L32" s="99">
        <v>1179228</v>
      </c>
      <c r="M32" s="99">
        <v>0</v>
      </c>
      <c r="N32" s="96" t="s">
        <v>28</v>
      </c>
      <c r="P32" s="158"/>
    </row>
    <row r="33" spans="1:16" s="151" customFormat="1" ht="15" customHeight="1" x14ac:dyDescent="0.25">
      <c r="A33" s="2" t="s">
        <v>16</v>
      </c>
      <c r="B33" s="114">
        <v>0</v>
      </c>
      <c r="C33" s="92">
        <v>0</v>
      </c>
      <c r="D33" s="115">
        <v>16263</v>
      </c>
      <c r="E33" s="92">
        <v>68896</v>
      </c>
      <c r="F33" s="92">
        <v>16263</v>
      </c>
      <c r="G33" s="96">
        <f t="shared" si="0"/>
        <v>3.2363647543503657</v>
      </c>
      <c r="H33" s="1"/>
      <c r="I33" s="123">
        <v>0</v>
      </c>
      <c r="J33" s="100">
        <v>0</v>
      </c>
      <c r="K33" s="141">
        <v>172794</v>
      </c>
      <c r="L33" s="99">
        <v>1283787</v>
      </c>
      <c r="M33" s="99">
        <v>172794</v>
      </c>
      <c r="N33" s="96">
        <f t="shared" si="1"/>
        <v>6.4295808882252858</v>
      </c>
      <c r="O33" s="1"/>
    </row>
    <row r="34" spans="1:16" s="151" customFormat="1" ht="15" customHeight="1" x14ac:dyDescent="0.25">
      <c r="A34" s="2" t="s">
        <v>7</v>
      </c>
      <c r="B34" s="114">
        <v>156238</v>
      </c>
      <c r="C34" s="92">
        <v>121330</v>
      </c>
      <c r="D34" s="113">
        <v>12601</v>
      </c>
      <c r="E34" s="92">
        <v>68001</v>
      </c>
      <c r="F34" s="92">
        <v>12601</v>
      </c>
      <c r="G34" s="96">
        <f t="shared" si="0"/>
        <v>4.396476470121419</v>
      </c>
      <c r="H34" s="1"/>
      <c r="I34" s="123">
        <v>1680817</v>
      </c>
      <c r="J34" s="100">
        <v>1369330</v>
      </c>
      <c r="K34" s="107">
        <v>167046</v>
      </c>
      <c r="L34" s="99">
        <v>737379</v>
      </c>
      <c r="M34" s="99">
        <v>167046</v>
      </c>
      <c r="N34" s="96">
        <f t="shared" si="1"/>
        <v>3.4142272188498977</v>
      </c>
      <c r="O34" s="1"/>
    </row>
    <row r="35" spans="1:16" s="151" customFormat="1" ht="15" customHeight="1" x14ac:dyDescent="0.25">
      <c r="A35" s="1" t="s">
        <v>6</v>
      </c>
      <c r="B35" s="114">
        <v>0</v>
      </c>
      <c r="C35" s="92">
        <v>0</v>
      </c>
      <c r="D35" s="113">
        <v>18898</v>
      </c>
      <c r="E35" s="92">
        <v>30563</v>
      </c>
      <c r="F35" s="92">
        <v>18898</v>
      </c>
      <c r="G35" s="96">
        <f t="shared" si="0"/>
        <v>0.61726108582918826</v>
      </c>
      <c r="H35" s="1"/>
      <c r="I35" s="123">
        <v>0</v>
      </c>
      <c r="J35" s="100">
        <v>0</v>
      </c>
      <c r="K35" s="107">
        <v>216495</v>
      </c>
      <c r="L35" s="99">
        <v>555457</v>
      </c>
      <c r="M35" s="99">
        <v>216495</v>
      </c>
      <c r="N35" s="96">
        <f t="shared" si="1"/>
        <v>1.5656805007044043</v>
      </c>
      <c r="O35" s="1"/>
    </row>
    <row r="36" spans="1:16" s="151" customFormat="1" ht="15" customHeight="1" x14ac:dyDescent="0.25">
      <c r="A36" s="1" t="s">
        <v>10</v>
      </c>
      <c r="B36" s="114">
        <v>46692</v>
      </c>
      <c r="C36" s="92">
        <v>82490</v>
      </c>
      <c r="D36" s="112">
        <v>43000</v>
      </c>
      <c r="E36" s="94">
        <v>0</v>
      </c>
      <c r="F36" s="92">
        <v>43000</v>
      </c>
      <c r="G36" s="96" t="s">
        <v>28</v>
      </c>
      <c r="H36" s="1"/>
      <c r="I36" s="123">
        <v>162338</v>
      </c>
      <c r="J36" s="100">
        <v>223506</v>
      </c>
      <c r="K36" s="107">
        <v>98583</v>
      </c>
      <c r="L36" s="140">
        <v>0</v>
      </c>
      <c r="M36" s="99">
        <v>98583</v>
      </c>
      <c r="N36" s="96" t="s">
        <v>28</v>
      </c>
      <c r="O36" s="1"/>
    </row>
    <row r="37" spans="1:16" s="156" customFormat="1" ht="15" customHeight="1" x14ac:dyDescent="0.25">
      <c r="A37" s="46" t="s">
        <v>50</v>
      </c>
      <c r="B37" s="116">
        <v>339671</v>
      </c>
      <c r="C37" s="117">
        <v>496286</v>
      </c>
      <c r="D37" s="117">
        <v>1059429</v>
      </c>
      <c r="E37" s="116">
        <v>2034578</v>
      </c>
      <c r="F37" s="117">
        <v>1059429</v>
      </c>
      <c r="G37" s="97">
        <f t="shared" si="0"/>
        <v>0.92044771287174509</v>
      </c>
      <c r="H37" s="48"/>
      <c r="I37" s="108">
        <v>4480986</v>
      </c>
      <c r="J37" s="109">
        <v>7829751</v>
      </c>
      <c r="K37" s="109">
        <v>15516281</v>
      </c>
      <c r="L37" s="108">
        <v>27777577</v>
      </c>
      <c r="M37" s="109">
        <v>15516281</v>
      </c>
      <c r="N37" s="97">
        <f t="shared" si="1"/>
        <v>0.7902213165641947</v>
      </c>
      <c r="P37" s="159"/>
    </row>
    <row r="38" spans="1:16" s="156" customFormat="1" ht="15" customHeight="1" x14ac:dyDescent="0.25">
      <c r="A38" s="23" t="s">
        <v>35</v>
      </c>
      <c r="B38" s="20">
        <v>355795040</v>
      </c>
      <c r="C38" s="17">
        <v>374677887</v>
      </c>
      <c r="D38" s="17">
        <v>394484332</v>
      </c>
      <c r="E38" s="20">
        <v>436103734</v>
      </c>
      <c r="F38" s="17">
        <v>394484332</v>
      </c>
      <c r="G38" s="10">
        <f t="shared" si="0"/>
        <v>0.1055033080502675</v>
      </c>
      <c r="H38" s="6"/>
      <c r="I38" s="24">
        <v>2237394812</v>
      </c>
      <c r="J38" s="25">
        <v>2375996840</v>
      </c>
      <c r="K38" s="25">
        <v>2710174280</v>
      </c>
      <c r="L38" s="24">
        <v>3194860223</v>
      </c>
      <c r="M38" s="25">
        <v>2710174280</v>
      </c>
      <c r="N38" s="10">
        <f t="shared" si="1"/>
        <v>0.17883940032077936</v>
      </c>
      <c r="P38" s="160"/>
    </row>
    <row r="39" spans="1:16" s="156" customFormat="1" ht="15" customHeight="1" x14ac:dyDescent="0.25">
      <c r="A39" s="77" t="s">
        <v>26</v>
      </c>
      <c r="B39" s="78">
        <f>+B37/B38</f>
        <v>9.5468166166678438E-4</v>
      </c>
      <c r="C39" s="79">
        <f t="shared" ref="C39:F39" si="5">+C37/C38</f>
        <v>1.3245670940810019E-3</v>
      </c>
      <c r="D39" s="80">
        <f t="shared" si="5"/>
        <v>2.6856047605966771E-3</v>
      </c>
      <c r="E39" s="78">
        <f t="shared" si="5"/>
        <v>4.6653533124758799E-3</v>
      </c>
      <c r="F39" s="79">
        <f t="shared" si="5"/>
        <v>2.6856047605966771E-3</v>
      </c>
      <c r="G39" s="81"/>
      <c r="H39" s="82"/>
      <c r="I39" s="78">
        <f>+I37/I38</f>
        <v>2.0027694602520602E-3</v>
      </c>
      <c r="J39" s="79">
        <f t="shared" ref="J39:M39" si="6">+J37/J38</f>
        <v>3.295354130184786E-3</v>
      </c>
      <c r="K39" s="80">
        <f t="shared" si="6"/>
        <v>5.7251967574572359E-3</v>
      </c>
      <c r="L39" s="78">
        <f t="shared" si="6"/>
        <v>8.6944576792522786E-3</v>
      </c>
      <c r="M39" s="79">
        <f t="shared" si="6"/>
        <v>5.7251967574572359E-3</v>
      </c>
      <c r="N39" s="81"/>
    </row>
    <row r="40" spans="1:16" s="151" customFormat="1" ht="15" customHeight="1" x14ac:dyDescent="0.25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6" s="151" customFormat="1" ht="15" x14ac:dyDescent="0.25">
      <c r="A41" s="1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2" ma:contentTypeDescription="Create a new document." ma:contentTypeScope="" ma:versionID="6df79561713c0d22023d14f5187d72ab">
  <xsd:schema xmlns:xsd="http://www.w3.org/2001/XMLSchema" xmlns:xs="http://www.w3.org/2001/XMLSchema" xmlns:p="http://schemas.microsoft.com/office/2006/metadata/properties" xmlns:ns2="1c769446-380c-45bd-9169-35de4c7d44c2" targetNamespace="http://schemas.microsoft.com/office/2006/metadata/properties" ma:root="true" ma:fieldsID="1be77bb6236663b73fd2dac863fba5fd" ns2:_="">
    <xsd:import namespace="1c769446-380c-45bd-9169-35de4c7d44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AGR-8247552</_dlc_DocId>
    <_dlc_DocIdUrl xmlns="1c769446-380c-45bd-9169-35de4c7d44c2">
      <Url>https://collab.agr.gc.ca/co/sdad-ddas/_layouts/15/DocIdRedir.aspx?ID=AGR-8247552</Url>
      <Description>AGR-8247552</Description>
    </_dlc_DocIdUrl>
  </documentManagement>
</p:propertie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7D37EF8-8366-4FFC-B95B-060863A7B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9675CE-2DB9-4042-B71A-A81B40DD18DE}">
  <ds:schemaRefs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Blandford, Diane</cp:lastModifiedBy>
  <cp:lastPrinted>2019-07-25T13:50:53Z</cp:lastPrinted>
  <dcterms:created xsi:type="dcterms:W3CDTF">2017-03-15T14:49:28Z</dcterms:created>
  <dcterms:modified xsi:type="dcterms:W3CDTF">2020-02-05T19:36:56Z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823de483-2777-4858-aaa3-dd084ab1203b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</Properties>
</file>